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EACIÓN E INFORMÁTICA\2018\PLANES DE ACCIÓN 2018\"/>
    </mc:Choice>
  </mc:AlternateContent>
  <bookViews>
    <workbookView xWindow="0" yWindow="0" windowWidth="20490" windowHeight="9045"/>
  </bookViews>
  <sheets>
    <sheet name="ALCANTARILLADO " sheetId="1" r:id="rId1"/>
  </sheets>
  <definedNames>
    <definedName name="_xlnm.Print_Area" localSheetId="0">'ALCANTARILLADO '!$A$1:$AF$37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1" l="1"/>
  <c r="J33" i="1"/>
  <c r="F33" i="1"/>
  <c r="G28" i="1" l="1"/>
  <c r="J28" i="1" l="1"/>
  <c r="AA17" i="1" l="1"/>
  <c r="AA28" i="1" l="1"/>
  <c r="AA7" i="1" l="1"/>
  <c r="AC35" i="1" l="1"/>
  <c r="AD35" i="1" l="1"/>
  <c r="J7" i="1"/>
  <c r="AF7" i="1" s="1"/>
  <c r="J17" i="1"/>
  <c r="AF17" i="1" s="1"/>
  <c r="I35" i="1"/>
  <c r="H35" i="1"/>
  <c r="G35" i="1"/>
  <c r="F35" i="1"/>
  <c r="AE35" i="1" l="1"/>
  <c r="J35" i="1"/>
</calcChain>
</file>

<file path=xl/comments1.xml><?xml version="1.0" encoding="utf-8"?>
<comments xmlns="http://schemas.openxmlformats.org/spreadsheetml/2006/main">
  <authors>
    <author>Jaime Aldana</author>
  </authors>
  <commentList>
    <comment ref="Z7" authorId="0" shapeId="0">
      <text>
        <r>
          <rPr>
            <sz val="9"/>
            <color indexed="81"/>
            <rFont val="Tahoma"/>
            <family val="2"/>
          </rPr>
          <t xml:space="preserve">SE SUMO LOS METROS LINEALES EN SUMIDEROS NUEVOS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INCLUI LO GASTADO EN EL ALQUILER DEL EQUIPO RESION SUCCION + OPTIMIZACIÓN PLANTA 
</t>
        </r>
      </text>
    </comment>
    <comment ref="AE17" authorId="0" shapeId="0">
      <text>
        <r>
          <rPr>
            <sz val="9"/>
            <color indexed="81"/>
            <rFont val="Tahoma"/>
            <family val="2"/>
          </rPr>
          <t xml:space="preserve">sumando solo los contrato de reposicion y/o rehabilitacion de tub, sin contar sumideros ni rehabilitacion pavimento
</t>
        </r>
      </text>
    </comment>
  </commentList>
</comments>
</file>

<file path=xl/sharedStrings.xml><?xml version="1.0" encoding="utf-8"?>
<sst xmlns="http://schemas.openxmlformats.org/spreadsheetml/2006/main" count="113" uniqueCount="96">
  <si>
    <t>CÓDIGO 140-F-02</t>
  </si>
  <si>
    <t>VERSIÓN 03</t>
  </si>
  <si>
    <t>PÁGINA 1 de 1</t>
  </si>
  <si>
    <t>No</t>
  </si>
  <si>
    <t>META DEL PLAN DE DESARROLLO 
(SI APLICA)</t>
  </si>
  <si>
    <t>DESCRIPCIÓN DE LA META O PROYECTO</t>
  </si>
  <si>
    <t>POBLACIÓN O PROCESOS BENEFICIADOS
(NUMERO DE PERSONAS)</t>
  </si>
  <si>
    <t>ORIGEN DE LOS RECURSOS ($)</t>
  </si>
  <si>
    <t>VALOR TOTAL DE LA INVERSIÓN ESTIMADA
($)</t>
  </si>
  <si>
    <t>RESPONSABLES</t>
  </si>
  <si>
    <t>INDICADORES DE GESTIÓN</t>
  </si>
  <si>
    <t>TIPO DE INDICADOR</t>
  </si>
  <si>
    <t>META ANUAL</t>
  </si>
  <si>
    <t>ESTADO ACTUAL</t>
  </si>
  <si>
    <t>AVANCE DE LA META O PROYECTO</t>
  </si>
  <si>
    <t xml:space="preserve">EJECUCIÓN PRESUPUESTAL </t>
  </si>
  <si>
    <t xml:space="preserve">PORCENTAJE DE EJECUCIÓN PRESUPUESTAL </t>
  </si>
  <si>
    <t>RECURSOS PROPIOS</t>
  </si>
  <si>
    <t>GESTIÓN</t>
  </si>
  <si>
    <t>CRÉDITO</t>
  </si>
  <si>
    <t>MUNICIPIO</t>
  </si>
  <si>
    <t>DIRECTO</t>
  </si>
  <si>
    <t>COGESTOR</t>
  </si>
  <si>
    <t>SEGUIMIENTO</t>
  </si>
  <si>
    <t>FORMULA</t>
  </si>
  <si>
    <t>DESCRIPCIÓN</t>
  </si>
  <si>
    <t>EFICACIA</t>
  </si>
  <si>
    <t>EFICIENCIA</t>
  </si>
  <si>
    <t>EFECTIVIDAD</t>
  </si>
  <si>
    <t>P</t>
  </si>
  <si>
    <t>E</t>
  </si>
  <si>
    <t>F</t>
  </si>
  <si>
    <t xml:space="preserve">PRIMER TRIMESTRE </t>
  </si>
  <si>
    <t>SEGUNDO TRIMESTRE</t>
  </si>
  <si>
    <t>TERCER TRIMESTRE</t>
  </si>
  <si>
    <t xml:space="preserve">CUARTO TRIMESTRE </t>
  </si>
  <si>
    <t>JEFE DE LA DIVISION DE ALCANTARILLADO
PROFESIONAL UNIVERSITARIO 
DIVISIÓN DE  ALCANTARILLADO</t>
  </si>
  <si>
    <t>GERENCIA</t>
  </si>
  <si>
    <t>COMITÉ TECNICO
COMITÉ DE GERENCIA</t>
  </si>
  <si>
    <t>(ML DE SISTEMAS DE ALCANTARILLADO  CONSTRUIDOS / ML DE SISTEMAS DE ALCANTARILLADO  PROYECTADOS)*100</t>
  </si>
  <si>
    <t>DESCRIBE EL CUMPLIMIENTO LAS METAS DE EXPANSIÓN DE SISTEMAS DE ALCANTARILLADO EN EL MUNICIPIO DE FUSAGASUGÁ</t>
  </si>
  <si>
    <t>REHABILITAR Y/O RECONSTRUIR O REPONER SISTEMAS DE ALCANTARILLADO DEL CASCO URBANO DEL MUNICIPIO DE FUSAGASUGÁ.</t>
  </si>
  <si>
    <t>(ML DE SISTEMAS DE ALCANTARILLADO REHABILITADOS Y/O RECUPERADOS / ML DE SISTEMAS DE ALCANTARILLADO PROYECTADOS) * 100</t>
  </si>
  <si>
    <t>DESCRIBE EL CUMPLIMIENTO DE LAS METAS PROYECTADAS PARA LA REHABILITACIÓN Y/O RECUPERACION DE SISTEMAS DE ALCANTARILLADO.</t>
  </si>
  <si>
    <t xml:space="preserve">TOTAL DE INVERSIÓN, EJECUCIÓN Y CUMPLIMIENTO </t>
  </si>
  <si>
    <r>
      <t>OBSERVACIONES:</t>
    </r>
    <r>
      <rPr>
        <sz val="8"/>
        <rFont val="Arial"/>
        <family val="2"/>
      </rPr>
      <t xml:space="preserve"> </t>
    </r>
  </si>
  <si>
    <r>
      <t xml:space="preserve">P: </t>
    </r>
    <r>
      <rPr>
        <sz val="10"/>
        <rFont val="Arial"/>
        <family val="2"/>
      </rPr>
      <t>PENDIENTE</t>
    </r>
    <r>
      <rPr>
        <b/>
        <sz val="10"/>
        <rFont val="Arial"/>
        <family val="2"/>
      </rPr>
      <t xml:space="preserve"> 
E: </t>
    </r>
    <r>
      <rPr>
        <sz val="10"/>
        <rFont val="Arial"/>
        <family val="2"/>
      </rPr>
      <t xml:space="preserve">EN EJECUCIÓN </t>
    </r>
    <r>
      <rPr>
        <b/>
        <sz val="10"/>
        <rFont val="Arial"/>
        <family val="2"/>
      </rPr>
      <t xml:space="preserve">
F: </t>
    </r>
    <r>
      <rPr>
        <sz val="10"/>
        <rFont val="Arial"/>
        <family val="2"/>
      </rPr>
      <t>FINALIZADO</t>
    </r>
    <r>
      <rPr>
        <b/>
        <sz val="10"/>
        <rFont val="Arial"/>
        <family val="2"/>
      </rPr>
      <t xml:space="preserve"> </t>
    </r>
  </si>
  <si>
    <t>PLAN DE ACCION AÑO 2017 DIVISIÓN ALCANTARILLADO</t>
  </si>
  <si>
    <t>Alquiler de Equipo Presion Succion para limpieza, recoleccion, transporte y disposicion final de lodos.</t>
  </si>
  <si>
    <t>Compra de Mezcla Densa en Caliente</t>
  </si>
  <si>
    <t>Compra de materiales, recebos,sub-bases, gravas y arenas</t>
  </si>
  <si>
    <t>POBLACIÓN RESIDENTE EN EL CASCO URBANO Y SUBURBANO DEL MUNICIPIO DE FUSAGASUGA ( COMUNAS SURORIENTAL, NORTE, OCCIDENTAL / SECTOR SUBURBANO  LA CASCADA)</t>
  </si>
  <si>
    <t>POBLACIÓN RESIDENTE EN EL CASCO URBANO DEL MUNICIPIO DE FUSAGASUGA (COMUNAS NORTE, CENTRO, SUR-OCCIDENTAL )</t>
  </si>
  <si>
    <t>REPONER Y/O REHABILITAR 6400 ML DE REDES DE ALCANTARILLADO</t>
  </si>
  <si>
    <t xml:space="preserve">EJECUTAR UN PSMV PLAN DE SANEAMIENTO Y MANEJO DE VERTIMIENTOS </t>
  </si>
  <si>
    <t xml:space="preserve"> CONSTRUIR UNA PTAR </t>
  </si>
  <si>
    <t>CONSTRUCIÓN DE REDES DE ALCANTARILLADO NUEVOS EN EL MUNICIPIO DE FUSAGASUGÁ</t>
  </si>
  <si>
    <t>GESTIONAR UNA PTAR</t>
  </si>
  <si>
    <t>REALIZAR EXPANSION DE 1,000 METROS DE SISTEMAS DE ALCANTARILLADO EN EL MUNICIPIO DE FUSAGASUGÁ</t>
  </si>
  <si>
    <t>CONSTRUIR  Y/O AMPLIAR 4000 METROS DE REDES DE ALCANTARILLADO (expansion)</t>
  </si>
  <si>
    <t>RECUPERAR  Y/O REHABILITAR 1600 ML DE SISTEMAS DE ALCANTARILLADO PARA LA VIGENCIA.</t>
  </si>
  <si>
    <t>PORCENTAJE DE EJECUCIÓN DE LA META 2017</t>
  </si>
  <si>
    <t>X</t>
  </si>
  <si>
    <t>Suministro de material Biologico para 12 Meses Planta la Cascada</t>
  </si>
  <si>
    <t>Consultorias Optimizacion y otros del Sistema de Alcantarillado</t>
  </si>
  <si>
    <t>Prestacion de Servicio Division de Alcantarillado Profesional Ingeniero Civil</t>
  </si>
  <si>
    <t>Prestacion de servicios profesionales de apoyo a la gestion como auxiliar en la Division de Alcantarillado</t>
  </si>
  <si>
    <t xml:space="preserve">Optimizacion de Box Coulvert Bonanza y Pekin la Parroquia </t>
  </si>
  <si>
    <t>OBRAS EFECTUADAS POR ADMINISTRACION DIRECTA, INVERSION DE RECURSOS PROPIOS O CONVENIOS</t>
  </si>
  <si>
    <t>Expansion de estructuras de redes de alcantarillado aguas residuales, lluvias y combinadas Comuna Suroccidental y sumideros nuevos en el Casco Urbano  según lo establecido en el Plan de Obras e Inversion Regulada, peticiones, quejas y reclamos de la comunidad, asi como requerimientos establecidos para el mejoramiento de la malla vial del Municipio de Fusagasuga</t>
  </si>
  <si>
    <t>Expansion de estructuras de redes de alcantarillado aguas residuales, lluvias y combinadas Comuna SurOriental Comuna Norte Oriental según lo establecido en el Plan de Obras e Inversion Regulada, peticiones, quejas y reclamos de la comunidad, asi como requerimientos establecidos para el mejoramiento de la malla vial del Municipio de Fusagasuga</t>
  </si>
  <si>
    <t>Expansion de estructuras de redes de alcantarillado aguas residuales, lluvias y combinadas  Comuna Centro Occidental según lo establecido en el Plan de Obras e Inversion Regulada, peticiones, quejas y reclamos de la comunidad, asi como requerimientos establecidos para el mejoramiento de la malla vial del Municipio de Fusagasuga</t>
  </si>
  <si>
    <t xml:space="preserve">CONTRATACION DE OBRAS DE ALCANTARILLADO CONVENIO INTERADMINISTRATIVO No. 2017-0519 SGP </t>
  </si>
  <si>
    <t>Compra de Tuberia y Accesorios en PVC, diferentes diametros</t>
  </si>
  <si>
    <t>Reposicion  de estructuras de redes de alcantarillado aguas residuales, lluvias y combinadas Comuna SurOriental Comuna Norte Oriental  según lo establecido en el Plan de Obras e Inversion Regulada, peticiones, quejas y reclamos de la comunidad, asi como requerimientos establecidos para el mejoramiento de la malla vial del Municipio de Fusagasuga</t>
  </si>
  <si>
    <t>Reposicion  de estructuras de redes de alcantarillado aguas residuales, lluvias y combinadas Comuna Centro Occidental Suroccidental según lo establecido en el Plan de Obras e Inversion Regulada, peticiones, quejas y reclamos de la comunidad, asi como requerimientos establecidos para el mejoramiento de la malla vial del Municipio de Fusagasuga</t>
  </si>
  <si>
    <t>Compra de arena, cemento, hierro, aditivos, herramienta menor y otros / Compra de Rejillas para Sumideros laterales y transversales, Tapas de Pozo de Inspeccion</t>
  </si>
  <si>
    <t>Rehabilitacion de  estructuras de redes de alcantarillado aguas residuales, lluvias y combinadas Comuna SurOriental Comuna Norte Oriental según lo establecido en el Plan de Obras e Inversion Regulada, peticiones, quejas y reclamos de la comunidad, asi como requerimientos establecidos para el mejoramiento de la malla vial del Municipio de Fusagasuga</t>
  </si>
  <si>
    <t>Rehabilitacionde de  estructuras de redes de alcantarillado aguas residuales, lluvias y combinadas Comuna Centro Occidental Suroccidental según lo establecido en el Plan de Obras e Inversion Regulada, peticiones, quejas y reclamos de la comunidad, asi como requerimientos establecidos para el mejoramiento de la malla vial del Municipio de Fusagasuga</t>
  </si>
  <si>
    <t>CONVENIO INTERADMINISTRATIVO EPC ESTUDIOS Y DISEÑOS DEL PLAN  MAESTRO DE ACUEDUCTO Y ALCANTARILLADO DEL CASCO URBANO DE FUSAGASUGA</t>
  </si>
  <si>
    <t>CONSTRUIR UNA PTAR EN EL SECTOR RESGUARDO</t>
  </si>
  <si>
    <t>POBLACIÓN RESIDENTE EN EL MUNICIPIO DE FUSAGASUGA ( COMUNAS NORTE, SUR-ORIENTAL,OCCIDENTAL,SUR-OCCIDENTAL,CENTRO Y ORIENTAL)</t>
  </si>
  <si>
    <t>POBLACIÓN RESIDENTE EN EL CASCO URBANO DEL MUNICIPIO DE FUSAGASUGA.( COMUNAS NORTE, SUR-ORIENTAL,SUR OCCIDENTAL,   CENTRO Y ORIENTAL)</t>
  </si>
  <si>
    <t>POBLACIÓN RESIDENTE EN EL CASCO URBANO DEL MUNICIPIO DE FUSAGASUGA.(  SUR-OCCIDENTAL, Y SUR OCCIDENTAL)</t>
  </si>
  <si>
    <t>ESTUDIOS DE FACTIBILIDAD PARA GESTIONAR UNA PTAR PARA EL SECTOR LA VENTA</t>
  </si>
  <si>
    <t xml:space="preserve"> Obras de conexiones de Puntos de vertimiento del Plan de Saneamiento y manejo de vertimientos</t>
  </si>
  <si>
    <t xml:space="preserve">Construccion Colector La Chacha Fase II  </t>
  </si>
  <si>
    <t>CONSTRUCCIÓN DE LA PLANTA DE TRATAMINTO DE AGUAS RESIDUALES PTAR  EL RESGUARDO PARA EL 70 % DE LA POBLACION DEL MUNICIPIO</t>
  </si>
  <si>
    <t xml:space="preserve">   DAR CUMPLIMIENTO A LAS OBRAS PROYECTADAS EN EL CRONOGRAMA DEL PSMV CORRESPONDIENTES A LA VIGENCIA 2012.</t>
  </si>
  <si>
    <t xml:space="preserve">  DESCRIBE EL CUMPLIMIENTO DE LAS METAS PROGRAMADAS  PARA EL AÑO 2016 DENTRO DEL CRONOGRAMA DEL PLAN DE SANEAMIENTO Y MANEJO DE VERTIMIENTOS CON EL FIN DE LA ELIMINACIÓN DE PUNTOS DE VERTIMIENTOS.</t>
  </si>
  <si>
    <t xml:space="preserve"> ALCANZAR EL PORCENTAJE  DE AVANCE DEL PLAN DE SANEAMIENTO Y MANEJO DE VERTIMIENTOS PSMV PARA A VIGENCIA 2016 TENIENDO EN CUENTO EL TIEMPO DE EJECUCION QUE CORRESPONDE A 10 AÑOS Y TERMINA EN EL AÑO 2021</t>
  </si>
  <si>
    <t>NUMERO DE PTAR CONSTRIDAS/ NUMERO DE PTAR PROYECTADAS</t>
  </si>
  <si>
    <t>NUMERO DE PTAR GESTIONADA/ NUMERO DE PTAR PROYECTADAS</t>
  </si>
  <si>
    <t>CONSTRUCCIÓN DE LA PLANTA DE TRATAMINTO DE AGUAS RESIDUALES PTAR  EL RESGUARDO PARA EL 30 % DE LA POBLACION DEL MUNICIPIO</t>
  </si>
  <si>
    <t xml:space="preserve">70% DE DISPONIBILIDAD TRATAMIENTO DE LOS SISTEMAS DE ALCANTARILLADO </t>
  </si>
  <si>
    <t xml:space="preserve">30% DE DISPONIBILIDAD DE TRATAMIENTO DE LOS SISTEMAS DE ALCANTARILLADO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</si>
</sst>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_-[$$-240A]\ * #,##0.00_ ;_-[$$-240A]\ * \-#,##0.00\ ;_-[$$-240A]\ * &quot;-&quot;??_ ;_-@_ "/>
    <numFmt numFmtId="165" formatCode="_-* #,##0.00_-;\-* #,##0.00_-;_-* &quot;-&quot;??_-;_-@_-"/>
    <numFmt numFmtId="166" formatCode="_-[$$-240A]\ * #,##0_ ;_-[$$-240A]\ * \-#,##0\ ;_-[$$-240A]\ * &quot;-&quot;??_ ;_-@_ "/>
    <numFmt numFmtId="167" formatCode="_ * #,##0.00_ ;_ * \-#,##0.00_ ;_ * &quot;-&quot;??_ ;_ @_ "/>
    <numFmt numFmtId="168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6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NumberFormat="1" applyFill="1"/>
    <xf numFmtId="9" fontId="2" fillId="2" borderId="0" xfId="0" applyNumberFormat="1" applyFont="1" applyFill="1"/>
    <xf numFmtId="165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7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 wrapText="1"/>
    </xf>
    <xf numFmtId="165" fontId="7" fillId="3" borderId="21" xfId="1" applyFont="1" applyFill="1" applyBorder="1" applyAlignment="1">
      <alignment horizontal="center" vertical="center" wrapText="1"/>
    </xf>
    <xf numFmtId="10" fontId="12" fillId="0" borderId="2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justify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 wrapText="1"/>
    </xf>
    <xf numFmtId="165" fontId="9" fillId="0" borderId="24" xfId="1" applyFont="1" applyFill="1" applyBorder="1" applyAlignment="1">
      <alignment horizontal="center"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10" fontId="9" fillId="0" borderId="24" xfId="0" applyNumberFormat="1" applyFont="1" applyBorder="1" applyAlignment="1">
      <alignment vertical="center" wrapText="1"/>
    </xf>
    <xf numFmtId="0" fontId="11" fillId="0" borderId="0" xfId="0" applyFont="1"/>
    <xf numFmtId="166" fontId="11" fillId="0" borderId="26" xfId="1" applyNumberFormat="1" applyFont="1" applyBorder="1" applyAlignment="1">
      <alignment horizontal="center" vertical="center" wrapText="1"/>
    </xf>
    <xf numFmtId="164" fontId="11" fillId="0" borderId="26" xfId="1" applyNumberFormat="1" applyFont="1" applyBorder="1" applyAlignment="1">
      <alignment horizontal="center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10" fontId="11" fillId="0" borderId="26" xfId="0" applyNumberFormat="1" applyFont="1" applyBorder="1" applyAlignment="1">
      <alignment vertical="center" wrapText="1"/>
    </xf>
    <xf numFmtId="0" fontId="11" fillId="0" borderId="26" xfId="2" applyNumberFormat="1" applyFont="1" applyBorder="1" applyAlignment="1">
      <alignment horizontal="center" vertical="center" wrapText="1"/>
    </xf>
    <xf numFmtId="9" fontId="11" fillId="0" borderId="27" xfId="0" applyNumberFormat="1" applyFont="1" applyBorder="1" applyAlignment="1">
      <alignment horizontal="center" vertical="center" wrapText="1"/>
    </xf>
    <xf numFmtId="165" fontId="11" fillId="0" borderId="26" xfId="1" applyFont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 shrinkToFit="1"/>
    </xf>
    <xf numFmtId="164" fontId="0" fillId="2" borderId="0" xfId="0" applyNumberFormat="1" applyFill="1" applyBorder="1" applyAlignment="1">
      <alignment wrapText="1" shrinkToFit="1"/>
    </xf>
    <xf numFmtId="0" fontId="0" fillId="2" borderId="0" xfId="0" applyFill="1" applyBorder="1" applyAlignment="1">
      <alignment horizont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NumberFormat="1" applyFill="1" applyBorder="1" applyAlignment="1">
      <alignment wrapText="1" shrinkToFit="1"/>
    </xf>
    <xf numFmtId="9" fontId="2" fillId="2" borderId="0" xfId="0" applyNumberFormat="1" applyFont="1" applyFill="1" applyBorder="1" applyAlignment="1">
      <alignment wrapText="1" shrinkToFit="1"/>
    </xf>
    <xf numFmtId="165" fontId="3" fillId="2" borderId="0" xfId="1" applyFont="1" applyFill="1" applyBorder="1" applyAlignment="1">
      <alignment wrapText="1" shrinkToFit="1"/>
    </xf>
    <xf numFmtId="0" fontId="0" fillId="2" borderId="0" xfId="0" applyNumberFormat="1" applyFill="1" applyBorder="1"/>
    <xf numFmtId="9" fontId="2" fillId="2" borderId="0" xfId="0" applyNumberFormat="1" applyFont="1" applyFill="1" applyBorder="1"/>
    <xf numFmtId="165" fontId="3" fillId="2" borderId="0" xfId="1" applyFont="1" applyFill="1" applyBorder="1"/>
    <xf numFmtId="165" fontId="3" fillId="4" borderId="0" xfId="1" applyFont="1" applyFill="1" applyBorder="1" applyAlignment="1">
      <alignment vertical="center" wrapText="1"/>
    </xf>
    <xf numFmtId="0" fontId="3" fillId="4" borderId="0" xfId="1" applyNumberFormat="1" applyFont="1" applyFill="1" applyBorder="1" applyAlignment="1">
      <alignment vertical="center" wrapText="1"/>
    </xf>
    <xf numFmtId="9" fontId="4" fillId="4" borderId="0" xfId="1" applyNumberFormat="1" applyFont="1" applyFill="1" applyBorder="1" applyAlignment="1">
      <alignment vertical="center" wrapText="1"/>
    </xf>
    <xf numFmtId="167" fontId="0" fillId="2" borderId="0" xfId="0" applyNumberFormat="1" applyFill="1" applyBorder="1"/>
    <xf numFmtId="0" fontId="14" fillId="0" borderId="0" xfId="0" applyFont="1" applyBorder="1"/>
    <xf numFmtId="165" fontId="9" fillId="0" borderId="23" xfId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165" fontId="9" fillId="0" borderId="23" xfId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vertical="justify"/>
    </xf>
    <xf numFmtId="0" fontId="15" fillId="0" borderId="24" xfId="0" applyFont="1" applyFill="1" applyBorder="1" applyAlignment="1">
      <alignment vertical="justify"/>
    </xf>
    <xf numFmtId="0" fontId="15" fillId="0" borderId="24" xfId="0" applyFont="1" applyBorder="1" applyAlignment="1">
      <alignment vertical="justify"/>
    </xf>
    <xf numFmtId="0" fontId="19" fillId="0" borderId="24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65" fontId="9" fillId="0" borderId="21" xfId="1" applyFont="1" applyFill="1" applyBorder="1" applyAlignment="1">
      <alignment horizontal="center" vertical="center" wrapText="1"/>
    </xf>
    <xf numFmtId="165" fontId="9" fillId="0" borderId="37" xfId="1" applyFont="1" applyFill="1" applyBorder="1" applyAlignment="1">
      <alignment horizontal="center" vertical="center" wrapText="1"/>
    </xf>
    <xf numFmtId="165" fontId="9" fillId="0" borderId="23" xfId="1" applyFont="1" applyFill="1" applyBorder="1" applyAlignment="1">
      <alignment horizontal="center" vertical="center" wrapText="1"/>
    </xf>
    <xf numFmtId="10" fontId="12" fillId="2" borderId="21" xfId="0" applyNumberFormat="1" applyFont="1" applyFill="1" applyBorder="1" applyAlignment="1">
      <alignment horizontal="center" vertical="center" wrapText="1"/>
    </xf>
    <xf numFmtId="10" fontId="12" fillId="2" borderId="37" xfId="0" applyNumberFormat="1" applyFont="1" applyFill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10" fontId="9" fillId="0" borderId="37" xfId="0" applyNumberFormat="1" applyFont="1" applyBorder="1" applyAlignment="1">
      <alignment horizontal="center" vertical="center" wrapText="1"/>
    </xf>
    <xf numFmtId="10" fontId="9" fillId="0" borderId="23" xfId="0" applyNumberFormat="1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horizontal="center" vertical="center" wrapText="1"/>
    </xf>
    <xf numFmtId="9" fontId="11" fillId="0" borderId="37" xfId="0" applyNumberFormat="1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9" fontId="9" fillId="0" borderId="21" xfId="2" applyFont="1" applyFill="1" applyBorder="1" applyAlignment="1">
      <alignment horizontal="center" vertical="center" wrapText="1"/>
    </xf>
    <xf numFmtId="9" fontId="9" fillId="0" borderId="37" xfId="2" applyFont="1" applyFill="1" applyBorder="1" applyAlignment="1">
      <alignment horizontal="center" vertical="center" wrapText="1"/>
    </xf>
    <xf numFmtId="9" fontId="9" fillId="0" borderId="23" xfId="2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37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top" wrapText="1" shrinkToFit="1"/>
    </xf>
    <xf numFmtId="0" fontId="4" fillId="2" borderId="31" xfId="0" applyFont="1" applyFill="1" applyBorder="1" applyAlignment="1">
      <alignment horizontal="left" vertical="top" wrapText="1" shrinkToFit="1"/>
    </xf>
    <xf numFmtId="0" fontId="4" fillId="2" borderId="32" xfId="0" applyFont="1" applyFill="1" applyBorder="1" applyAlignment="1">
      <alignment horizontal="left" vertical="top" wrapText="1" shrinkToFit="1"/>
    </xf>
    <xf numFmtId="0" fontId="13" fillId="2" borderId="30" xfId="0" applyFont="1" applyFill="1" applyBorder="1" applyAlignment="1">
      <alignment horizontal="center" wrapText="1" shrinkToFit="1"/>
    </xf>
    <xf numFmtId="0" fontId="13" fillId="2" borderId="31" xfId="0" applyFont="1" applyFill="1" applyBorder="1" applyAlignment="1">
      <alignment horizontal="center" wrapText="1" shrinkToFit="1"/>
    </xf>
    <xf numFmtId="0" fontId="13" fillId="2" borderId="32" xfId="0" applyFont="1" applyFill="1" applyBorder="1" applyAlignment="1">
      <alignment horizontal="center" wrapText="1" shrinkToFit="1"/>
    </xf>
    <xf numFmtId="0" fontId="7" fillId="3" borderId="17" xfId="0" applyNumberFormat="1" applyFont="1" applyFill="1" applyBorder="1" applyAlignment="1">
      <alignment horizontal="center" vertical="center" wrapText="1"/>
    </xf>
    <xf numFmtId="9" fontId="7" fillId="3" borderId="17" xfId="0" applyNumberFormat="1" applyFont="1" applyFill="1" applyBorder="1" applyAlignment="1">
      <alignment horizontal="center" vertical="center" wrapText="1"/>
    </xf>
    <xf numFmtId="9" fontId="7" fillId="3" borderId="21" xfId="0" applyNumberFormat="1" applyFont="1" applyFill="1" applyBorder="1" applyAlignment="1">
      <alignment horizontal="center" vertical="center" wrapText="1"/>
    </xf>
    <xf numFmtId="165" fontId="7" fillId="3" borderId="17" xfId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justify" vertical="center" wrapText="1"/>
    </xf>
    <xf numFmtId="10" fontId="9" fillId="0" borderId="37" xfId="0" applyNumberFormat="1" applyFont="1" applyBorder="1" applyAlignment="1">
      <alignment horizontal="justify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9" fontId="9" fillId="0" borderId="21" xfId="0" applyNumberFormat="1" applyFont="1" applyFill="1" applyBorder="1" applyAlignment="1">
      <alignment horizontal="center" vertical="center" wrapText="1"/>
    </xf>
    <xf numFmtId="9" fontId="9" fillId="0" borderId="37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65" fontId="9" fillId="0" borderId="36" xfId="1" applyFont="1" applyFill="1" applyBorder="1" applyAlignment="1">
      <alignment horizontal="center" vertical="center" wrapText="1"/>
    </xf>
    <xf numFmtId="44" fontId="9" fillId="0" borderId="36" xfId="4" applyFont="1" applyFill="1" applyBorder="1" applyAlignment="1">
      <alignment horizontal="center" vertical="center" wrapText="1"/>
    </xf>
    <xf numFmtId="44" fontId="9" fillId="0" borderId="37" xfId="4" applyFont="1" applyFill="1" applyBorder="1" applyAlignment="1">
      <alignment horizontal="center" vertical="center" wrapText="1"/>
    </xf>
    <xf numFmtId="10" fontId="12" fillId="0" borderId="36" xfId="0" applyNumberFormat="1" applyFont="1" applyBorder="1" applyAlignment="1">
      <alignment horizontal="center" vertical="center" wrapText="1"/>
    </xf>
    <xf numFmtId="10" fontId="12" fillId="0" borderId="37" xfId="0" applyNumberFormat="1" applyFont="1" applyBorder="1" applyAlignment="1">
      <alignment horizontal="center" vertical="center" wrapText="1"/>
    </xf>
    <xf numFmtId="9" fontId="9" fillId="0" borderId="36" xfId="0" applyNumberFormat="1" applyFont="1" applyFill="1" applyBorder="1" applyAlignment="1">
      <alignment horizontal="center" vertical="center" wrapText="1"/>
    </xf>
    <xf numFmtId="9" fontId="9" fillId="0" borderId="36" xfId="2" applyNumberFormat="1" applyFont="1" applyFill="1" applyBorder="1" applyAlignment="1">
      <alignment horizontal="center" vertical="center" wrapText="1"/>
    </xf>
    <xf numFmtId="9" fontId="9" fillId="0" borderId="37" xfId="2" applyNumberFormat="1" applyFont="1" applyFill="1" applyBorder="1" applyAlignment="1">
      <alignment horizontal="center" vertical="center" wrapText="1"/>
    </xf>
    <xf numFmtId="9" fontId="9" fillId="0" borderId="36" xfId="2" applyFont="1" applyFill="1" applyBorder="1" applyAlignment="1">
      <alignment horizontal="center" vertical="center" wrapText="1"/>
    </xf>
    <xf numFmtId="9" fontId="11" fillId="0" borderId="36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4" fontId="9" fillId="0" borderId="21" xfId="4" applyFont="1" applyFill="1" applyBorder="1" applyAlignment="1">
      <alignment horizontal="center" vertical="center" wrapText="1"/>
    </xf>
    <xf numFmtId="10" fontId="12" fillId="0" borderId="21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9" fontId="9" fillId="2" borderId="21" xfId="0" applyNumberFormat="1" applyFont="1" applyFill="1" applyBorder="1" applyAlignment="1">
      <alignment horizontal="center" vertical="center" wrapText="1"/>
    </xf>
    <xf numFmtId="0" fontId="9" fillId="2" borderId="37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justify" wrapText="1"/>
    </xf>
  </cellXfs>
  <cellStyles count="5">
    <cellStyle name="Millares" xfId="1" builtinId="3"/>
    <cellStyle name="Moneda" xfId="4" builtinId="4"/>
    <cellStyle name="Normal" xfId="0" builtinId="0"/>
    <cellStyle name="Normal 5" xfId="3"/>
    <cellStyle name="Porcentaje" xfId="2" builtinId="5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36</xdr:row>
      <xdr:rowOff>85725</xdr:rowOff>
    </xdr:from>
    <xdr:to>
      <xdr:col>4</xdr:col>
      <xdr:colOff>409575</xdr:colOff>
      <xdr:row>36</xdr:row>
      <xdr:rowOff>238125</xdr:rowOff>
    </xdr:to>
    <xdr:sp macro="" textlink="">
      <xdr:nvSpPr>
        <xdr:cNvPr id="2" name="3 Rectángulo"/>
        <xdr:cNvSpPr>
          <a:spLocks noChangeArrowheads="1"/>
        </xdr:cNvSpPr>
      </xdr:nvSpPr>
      <xdr:spPr bwMode="auto">
        <a:xfrm>
          <a:off x="3771900" y="7734300"/>
          <a:ext cx="276225" cy="152400"/>
        </a:xfrm>
        <a:prstGeom prst="rect">
          <a:avLst/>
        </a:prstGeom>
        <a:solidFill>
          <a:srgbClr val="FF8181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36</xdr:row>
      <xdr:rowOff>381000</xdr:rowOff>
    </xdr:from>
    <xdr:to>
      <xdr:col>4</xdr:col>
      <xdr:colOff>409575</xdr:colOff>
      <xdr:row>36</xdr:row>
      <xdr:rowOff>533400</xdr:rowOff>
    </xdr:to>
    <xdr:sp macro="" textlink="">
      <xdr:nvSpPr>
        <xdr:cNvPr id="3" name="4 Rectángulo"/>
        <xdr:cNvSpPr>
          <a:spLocks noChangeArrowheads="1"/>
        </xdr:cNvSpPr>
      </xdr:nvSpPr>
      <xdr:spPr bwMode="auto">
        <a:xfrm>
          <a:off x="3771900" y="8029575"/>
          <a:ext cx="276225" cy="15240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36</xdr:row>
      <xdr:rowOff>657225</xdr:rowOff>
    </xdr:from>
    <xdr:to>
      <xdr:col>4</xdr:col>
      <xdr:colOff>409575</xdr:colOff>
      <xdr:row>36</xdr:row>
      <xdr:rowOff>809625</xdr:rowOff>
    </xdr:to>
    <xdr:sp macro="" textlink="">
      <xdr:nvSpPr>
        <xdr:cNvPr id="4" name="5 Rectángulo"/>
        <xdr:cNvSpPr>
          <a:spLocks noChangeArrowheads="1"/>
        </xdr:cNvSpPr>
      </xdr:nvSpPr>
      <xdr:spPr bwMode="auto">
        <a:xfrm>
          <a:off x="3771900" y="8305800"/>
          <a:ext cx="276225" cy="152400"/>
        </a:xfrm>
        <a:prstGeom prst="rect">
          <a:avLst/>
        </a:prstGeom>
        <a:solidFill>
          <a:srgbClr val="A7D971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504825</xdr:colOff>
      <xdr:row>36</xdr:row>
      <xdr:rowOff>47625</xdr:rowOff>
    </xdr:from>
    <xdr:to>
      <xdr:col>6</xdr:col>
      <xdr:colOff>66675</xdr:colOff>
      <xdr:row>36</xdr:row>
      <xdr:rowOff>266700</xdr:rowOff>
    </xdr:to>
    <xdr:sp macro="" textlink="">
      <xdr:nvSpPr>
        <xdr:cNvPr id="5" name="7 CuadroTexto"/>
        <xdr:cNvSpPr txBox="1"/>
      </xdr:nvSpPr>
      <xdr:spPr>
        <a:xfrm>
          <a:off x="4143375" y="7696200"/>
          <a:ext cx="20859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100"/>
            <a:t>CUMPLIMIENTO</a:t>
          </a:r>
          <a:r>
            <a:rPr lang="es-ES" sz="1100" baseline="0"/>
            <a:t> MENOR A 40%</a:t>
          </a:r>
          <a:endParaRPr lang="es-ES" sz="1100"/>
        </a:p>
      </xdr:txBody>
    </xdr:sp>
    <xdr:clientData/>
  </xdr:twoCellAnchor>
  <xdr:twoCellAnchor>
    <xdr:from>
      <xdr:col>4</xdr:col>
      <xdr:colOff>495300</xdr:colOff>
      <xdr:row>36</xdr:row>
      <xdr:rowOff>361950</xdr:rowOff>
    </xdr:from>
    <xdr:to>
      <xdr:col>6</xdr:col>
      <xdr:colOff>66675</xdr:colOff>
      <xdr:row>36</xdr:row>
      <xdr:rowOff>561975</xdr:rowOff>
    </xdr:to>
    <xdr:sp macro="" textlink="">
      <xdr:nvSpPr>
        <xdr:cNvPr id="6" name="8 CuadroTexto"/>
        <xdr:cNvSpPr txBox="1"/>
      </xdr:nvSpPr>
      <xdr:spPr>
        <a:xfrm>
          <a:off x="4133850" y="8010525"/>
          <a:ext cx="20955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100"/>
            <a:t>CUMPLIMIENTO</a:t>
          </a:r>
          <a:r>
            <a:rPr lang="es-ES" sz="1100" baseline="0"/>
            <a:t> ENTRE 40% Y 80%</a:t>
          </a:r>
          <a:endParaRPr lang="es-ES" sz="1100"/>
        </a:p>
      </xdr:txBody>
    </xdr:sp>
    <xdr:clientData/>
  </xdr:twoCellAnchor>
  <xdr:twoCellAnchor>
    <xdr:from>
      <xdr:col>4</xdr:col>
      <xdr:colOff>485775</xdr:colOff>
      <xdr:row>36</xdr:row>
      <xdr:rowOff>628650</xdr:rowOff>
    </xdr:from>
    <xdr:to>
      <xdr:col>6</xdr:col>
      <xdr:colOff>76200</xdr:colOff>
      <xdr:row>36</xdr:row>
      <xdr:rowOff>838199</xdr:rowOff>
    </xdr:to>
    <xdr:sp macro="" textlink="">
      <xdr:nvSpPr>
        <xdr:cNvPr id="7" name="9 CuadroTexto"/>
        <xdr:cNvSpPr txBox="1"/>
      </xdr:nvSpPr>
      <xdr:spPr>
        <a:xfrm>
          <a:off x="4124325" y="8277225"/>
          <a:ext cx="211455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100"/>
            <a:t>CUMPLIMIENTO</a:t>
          </a:r>
          <a:r>
            <a:rPr lang="es-ES" sz="1100" baseline="0"/>
            <a:t> MAYOR A 80%</a:t>
          </a:r>
          <a:endParaRPr lang="es-ES" sz="1100"/>
        </a:p>
      </xdr:txBody>
    </xdr:sp>
    <xdr:clientData/>
  </xdr:twoCellAnchor>
  <xdr:twoCellAnchor>
    <xdr:from>
      <xdr:col>2</xdr:col>
      <xdr:colOff>838200</xdr:colOff>
      <xdr:row>1</xdr:row>
      <xdr:rowOff>133350</xdr:rowOff>
    </xdr:from>
    <xdr:to>
      <xdr:col>3</xdr:col>
      <xdr:colOff>441325</xdr:colOff>
      <xdr:row>3</xdr:row>
      <xdr:rowOff>174639</xdr:rowOff>
    </xdr:to>
    <xdr:pic>
      <xdr:nvPicPr>
        <xdr:cNvPr id="9" name="Imagen 8" descr="logo emserfusa nuevo CDR Q REDES Y PAPELERIA 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42900"/>
          <a:ext cx="1146175" cy="72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2"/>
  <sheetViews>
    <sheetView tabSelected="1" view="pageBreakPreview" topLeftCell="A27" zoomScaleNormal="100" zoomScaleSheetLayoutView="100" workbookViewId="0">
      <selection activeCell="E34" sqref="E34"/>
    </sheetView>
  </sheetViews>
  <sheetFormatPr baseColWidth="10" defaultColWidth="0" defaultRowHeight="0" customHeight="1" zeroHeight="1" x14ac:dyDescent="0.25"/>
  <cols>
    <col min="1" max="1" width="1.140625" style="1" customWidth="1"/>
    <col min="2" max="2" width="4.140625" style="2" customWidth="1"/>
    <col min="3" max="3" width="23.140625" style="1" customWidth="1"/>
    <col min="4" max="4" width="78.42578125" style="1" bestFit="1" customWidth="1"/>
    <col min="5" max="5" width="62" style="1" customWidth="1"/>
    <col min="6" max="6" width="19.7109375" style="1" bestFit="1" customWidth="1"/>
    <col min="7" max="7" width="20.140625" style="1" bestFit="1" customWidth="1"/>
    <col min="8" max="8" width="16.7109375" style="1" bestFit="1" customWidth="1"/>
    <col min="9" max="9" width="18.85546875" style="1" bestFit="1" customWidth="1"/>
    <col min="10" max="10" width="23.140625" style="3" bestFit="1" customWidth="1"/>
    <col min="11" max="11" width="18.85546875" style="1" customWidth="1"/>
    <col min="12" max="12" width="11.28515625" style="2" customWidth="1"/>
    <col min="13" max="13" width="15.28515625" style="1" customWidth="1"/>
    <col min="14" max="14" width="21" style="1" customWidth="1"/>
    <col min="15" max="15" width="26.7109375" style="1" customWidth="1"/>
    <col min="16" max="16" width="9.42578125" style="1" customWidth="1"/>
    <col min="17" max="17" width="10.7109375" style="1" customWidth="1"/>
    <col min="18" max="18" width="9.85546875" style="1" customWidth="1"/>
    <col min="19" max="19" width="21.5703125" style="2" customWidth="1"/>
    <col min="20" max="20" width="7.28515625" style="5" customWidth="1"/>
    <col min="21" max="22" width="7.28515625" style="1" customWidth="1"/>
    <col min="23" max="23" width="13.7109375" style="6" customWidth="1"/>
    <col min="24" max="24" width="12" style="6" customWidth="1"/>
    <col min="25" max="25" width="11.7109375" style="6" customWidth="1"/>
    <col min="26" max="26" width="12.5703125" style="6" customWidth="1"/>
    <col min="27" max="27" width="14" style="7" customWidth="1"/>
    <col min="28" max="28" width="19.42578125" style="8" bestFit="1" customWidth="1"/>
    <col min="29" max="29" width="18.42578125" style="8" bestFit="1" customWidth="1"/>
    <col min="30" max="30" width="20" style="8" bestFit="1" customWidth="1"/>
    <col min="31" max="31" width="22.42578125" style="8" bestFit="1" customWidth="1"/>
    <col min="32" max="32" width="16.7109375" style="1" customWidth="1"/>
    <col min="33" max="33" width="11.5703125" style="9" customWidth="1"/>
    <col min="34" max="16384" width="0" style="1" hidden="1"/>
  </cols>
  <sheetData>
    <row r="1" spans="1:33" ht="15.75" thickBot="1" x14ac:dyDescent="0.3">
      <c r="O1" s="4"/>
    </row>
    <row r="2" spans="1:33" ht="27.75" customHeight="1" x14ac:dyDescent="0.25">
      <c r="A2" s="10"/>
      <c r="B2" s="132"/>
      <c r="C2" s="133"/>
      <c r="D2" s="134"/>
      <c r="E2" s="138" t="s">
        <v>47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40"/>
      <c r="AD2" s="144" t="s">
        <v>0</v>
      </c>
      <c r="AE2" s="145"/>
      <c r="AF2" s="146"/>
      <c r="AG2" s="10"/>
    </row>
    <row r="3" spans="1:33" ht="24.75" customHeight="1" x14ac:dyDescent="0.25">
      <c r="A3" s="10"/>
      <c r="B3" s="135"/>
      <c r="C3" s="136"/>
      <c r="D3" s="137"/>
      <c r="E3" s="141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3"/>
      <c r="AD3" s="147" t="s">
        <v>1</v>
      </c>
      <c r="AE3" s="148"/>
      <c r="AF3" s="149"/>
      <c r="AG3" s="10"/>
    </row>
    <row r="4" spans="1:33" ht="23.25" customHeight="1" thickBot="1" x14ac:dyDescent="0.3">
      <c r="A4" s="10"/>
      <c r="B4" s="135"/>
      <c r="C4" s="136"/>
      <c r="D4" s="137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50" t="s">
        <v>2</v>
      </c>
      <c r="AE4" s="151"/>
      <c r="AF4" s="152"/>
      <c r="AG4" s="10"/>
    </row>
    <row r="5" spans="1:33" ht="15" x14ac:dyDescent="0.25">
      <c r="A5" s="4"/>
      <c r="B5" s="123" t="s">
        <v>3</v>
      </c>
      <c r="C5" s="125" t="s">
        <v>4</v>
      </c>
      <c r="D5" s="120" t="s">
        <v>5</v>
      </c>
      <c r="E5" s="120" t="s">
        <v>6</v>
      </c>
      <c r="F5" s="120" t="s">
        <v>7</v>
      </c>
      <c r="G5" s="120"/>
      <c r="H5" s="120"/>
      <c r="I5" s="120"/>
      <c r="J5" s="118" t="s">
        <v>8</v>
      </c>
      <c r="K5" s="120" t="s">
        <v>9</v>
      </c>
      <c r="L5" s="120"/>
      <c r="M5" s="120"/>
      <c r="N5" s="121" t="s">
        <v>10</v>
      </c>
      <c r="O5" s="121"/>
      <c r="P5" s="121" t="s">
        <v>11</v>
      </c>
      <c r="Q5" s="121"/>
      <c r="R5" s="121"/>
      <c r="S5" s="121" t="s">
        <v>12</v>
      </c>
      <c r="T5" s="121" t="s">
        <v>13</v>
      </c>
      <c r="U5" s="121"/>
      <c r="V5" s="121"/>
      <c r="W5" s="104" t="s">
        <v>14</v>
      </c>
      <c r="X5" s="104"/>
      <c r="Y5" s="104"/>
      <c r="Z5" s="104"/>
      <c r="AA5" s="105" t="s">
        <v>61</v>
      </c>
      <c r="AB5" s="107" t="s">
        <v>15</v>
      </c>
      <c r="AC5" s="107"/>
      <c r="AD5" s="107"/>
      <c r="AE5" s="107"/>
      <c r="AF5" s="171" t="s">
        <v>16</v>
      </c>
      <c r="AG5" s="4"/>
    </row>
    <row r="6" spans="1:33" ht="48" customHeight="1" thickBot="1" x14ac:dyDescent="0.3">
      <c r="A6" s="4"/>
      <c r="B6" s="124"/>
      <c r="C6" s="126"/>
      <c r="D6" s="127"/>
      <c r="E6" s="127"/>
      <c r="F6" s="11" t="s">
        <v>17</v>
      </c>
      <c r="G6" s="11" t="s">
        <v>18</v>
      </c>
      <c r="H6" s="11" t="s">
        <v>19</v>
      </c>
      <c r="I6" s="11" t="s">
        <v>20</v>
      </c>
      <c r="J6" s="119"/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2" t="s">
        <v>26</v>
      </c>
      <c r="Q6" s="12" t="s">
        <v>27</v>
      </c>
      <c r="R6" s="13" t="s">
        <v>28</v>
      </c>
      <c r="S6" s="122"/>
      <c r="T6" s="14" t="s">
        <v>29</v>
      </c>
      <c r="U6" s="14" t="s">
        <v>30</v>
      </c>
      <c r="V6" s="14" t="s">
        <v>31</v>
      </c>
      <c r="W6" s="15" t="s">
        <v>32</v>
      </c>
      <c r="X6" s="15" t="s">
        <v>33</v>
      </c>
      <c r="Y6" s="15" t="s">
        <v>34</v>
      </c>
      <c r="Z6" s="15" t="s">
        <v>35</v>
      </c>
      <c r="AA6" s="106"/>
      <c r="AB6" s="16" t="s">
        <v>32</v>
      </c>
      <c r="AC6" s="16" t="s">
        <v>33</v>
      </c>
      <c r="AD6" s="16" t="s">
        <v>34</v>
      </c>
      <c r="AE6" s="16" t="s">
        <v>35</v>
      </c>
      <c r="AF6" s="172"/>
      <c r="AG6" s="4"/>
    </row>
    <row r="7" spans="1:33" ht="25.5" customHeight="1" x14ac:dyDescent="0.25">
      <c r="A7" s="4"/>
      <c r="B7" s="129">
        <v>1</v>
      </c>
      <c r="C7" s="128" t="s">
        <v>59</v>
      </c>
      <c r="D7" s="58" t="s">
        <v>56</v>
      </c>
      <c r="E7" s="108" t="s">
        <v>51</v>
      </c>
      <c r="F7" s="109">
        <v>921100000</v>
      </c>
      <c r="G7" s="109"/>
      <c r="H7" s="109"/>
      <c r="I7" s="109">
        <v>662643111</v>
      </c>
      <c r="J7" s="109">
        <f>SUM(F7:I7)</f>
        <v>1583743111</v>
      </c>
      <c r="K7" s="110" t="s">
        <v>36</v>
      </c>
      <c r="L7" s="110" t="s">
        <v>37</v>
      </c>
      <c r="M7" s="110" t="s">
        <v>38</v>
      </c>
      <c r="N7" s="110" t="s">
        <v>39</v>
      </c>
      <c r="O7" s="111" t="s">
        <v>40</v>
      </c>
      <c r="P7" s="157" t="s">
        <v>62</v>
      </c>
      <c r="Q7" s="157" t="s">
        <v>62</v>
      </c>
      <c r="R7" s="159"/>
      <c r="S7" s="110" t="s">
        <v>58</v>
      </c>
      <c r="T7" s="153"/>
      <c r="U7" s="153"/>
      <c r="V7" s="153"/>
      <c r="W7" s="155"/>
      <c r="X7" s="166"/>
      <c r="Y7" s="167"/>
      <c r="Z7" s="169"/>
      <c r="AA7" s="170">
        <f>W7+X7+Y7+Z7</f>
        <v>0</v>
      </c>
      <c r="AB7" s="161"/>
      <c r="AC7" s="161"/>
      <c r="AD7" s="162"/>
      <c r="AE7" s="162"/>
      <c r="AF7" s="164">
        <f>+(SUM(AC7:AE16)/J7)</f>
        <v>0</v>
      </c>
      <c r="AG7" s="4"/>
    </row>
    <row r="8" spans="1:33" ht="15" x14ac:dyDescent="0.25">
      <c r="A8" s="4"/>
      <c r="B8" s="130"/>
      <c r="C8" s="86"/>
      <c r="D8" s="60" t="s">
        <v>63</v>
      </c>
      <c r="E8" s="89"/>
      <c r="F8" s="92"/>
      <c r="G8" s="92"/>
      <c r="H8" s="92"/>
      <c r="I8" s="92"/>
      <c r="J8" s="92"/>
      <c r="K8" s="74"/>
      <c r="L8" s="74"/>
      <c r="M8" s="74"/>
      <c r="N8" s="74"/>
      <c r="O8" s="112"/>
      <c r="P8" s="158"/>
      <c r="Q8" s="158"/>
      <c r="R8" s="160"/>
      <c r="S8" s="74"/>
      <c r="T8" s="154"/>
      <c r="U8" s="154"/>
      <c r="V8" s="154"/>
      <c r="W8" s="156"/>
      <c r="X8" s="156"/>
      <c r="Y8" s="168"/>
      <c r="Z8" s="80"/>
      <c r="AA8" s="77"/>
      <c r="AB8" s="69"/>
      <c r="AC8" s="69"/>
      <c r="AD8" s="163"/>
      <c r="AE8" s="163"/>
      <c r="AF8" s="165"/>
      <c r="AG8" s="4"/>
    </row>
    <row r="9" spans="1:33" ht="15" x14ac:dyDescent="0.25">
      <c r="A9" s="4"/>
      <c r="B9" s="130"/>
      <c r="C9" s="86"/>
      <c r="D9" s="61" t="s">
        <v>48</v>
      </c>
      <c r="E9" s="89"/>
      <c r="F9" s="92"/>
      <c r="G9" s="92"/>
      <c r="H9" s="92"/>
      <c r="I9" s="92"/>
      <c r="J9" s="92"/>
      <c r="K9" s="74"/>
      <c r="L9" s="74"/>
      <c r="M9" s="74"/>
      <c r="N9" s="74"/>
      <c r="O9" s="112"/>
      <c r="P9" s="158"/>
      <c r="Q9" s="158"/>
      <c r="R9" s="160"/>
      <c r="S9" s="74"/>
      <c r="T9" s="154"/>
      <c r="U9" s="154"/>
      <c r="V9" s="154"/>
      <c r="W9" s="156"/>
      <c r="X9" s="156"/>
      <c r="Y9" s="168"/>
      <c r="Z9" s="80"/>
      <c r="AA9" s="77"/>
      <c r="AB9" s="69"/>
      <c r="AC9" s="69"/>
      <c r="AD9" s="163"/>
      <c r="AE9" s="163"/>
      <c r="AF9" s="165"/>
      <c r="AG9" s="4"/>
    </row>
    <row r="10" spans="1:33" ht="15" x14ac:dyDescent="0.25">
      <c r="A10" s="4"/>
      <c r="B10" s="130"/>
      <c r="C10" s="86"/>
      <c r="D10" s="62" t="s">
        <v>64</v>
      </c>
      <c r="E10" s="89"/>
      <c r="F10" s="92"/>
      <c r="G10" s="92"/>
      <c r="H10" s="92"/>
      <c r="I10" s="92"/>
      <c r="J10" s="92"/>
      <c r="K10" s="74"/>
      <c r="L10" s="74"/>
      <c r="M10" s="74"/>
      <c r="N10" s="74"/>
      <c r="O10" s="112"/>
      <c r="P10" s="158"/>
      <c r="Q10" s="158"/>
      <c r="R10" s="160"/>
      <c r="S10" s="74"/>
      <c r="T10" s="154"/>
      <c r="U10" s="154"/>
      <c r="V10" s="154"/>
      <c r="W10" s="156"/>
      <c r="X10" s="156"/>
      <c r="Y10" s="168"/>
      <c r="Z10" s="80"/>
      <c r="AA10" s="77"/>
      <c r="AB10" s="69"/>
      <c r="AC10" s="69"/>
      <c r="AD10" s="163"/>
      <c r="AE10" s="163"/>
      <c r="AF10" s="165"/>
      <c r="AG10" s="4"/>
    </row>
    <row r="11" spans="1:33" ht="15" x14ac:dyDescent="0.25">
      <c r="A11" s="4"/>
      <c r="B11" s="130"/>
      <c r="C11" s="86"/>
      <c r="D11" s="62" t="s">
        <v>65</v>
      </c>
      <c r="E11" s="89"/>
      <c r="F11" s="92"/>
      <c r="G11" s="92"/>
      <c r="H11" s="92"/>
      <c r="I11" s="92"/>
      <c r="J11" s="92"/>
      <c r="K11" s="74"/>
      <c r="L11" s="74"/>
      <c r="M11" s="74"/>
      <c r="N11" s="74"/>
      <c r="O11" s="112"/>
      <c r="P11" s="158"/>
      <c r="Q11" s="158"/>
      <c r="R11" s="160"/>
      <c r="S11" s="74"/>
      <c r="T11" s="154"/>
      <c r="U11" s="154"/>
      <c r="V11" s="154"/>
      <c r="W11" s="156"/>
      <c r="X11" s="156"/>
      <c r="Y11" s="168"/>
      <c r="Z11" s="80"/>
      <c r="AA11" s="77"/>
      <c r="AB11" s="69"/>
      <c r="AC11" s="69"/>
      <c r="AD11" s="163"/>
      <c r="AE11" s="163"/>
      <c r="AF11" s="165"/>
      <c r="AG11" s="4"/>
    </row>
    <row r="12" spans="1:33" ht="15" x14ac:dyDescent="0.25">
      <c r="A12" s="4"/>
      <c r="B12" s="130"/>
      <c r="C12" s="86"/>
      <c r="D12" s="62" t="s">
        <v>66</v>
      </c>
      <c r="E12" s="89"/>
      <c r="F12" s="92"/>
      <c r="G12" s="92"/>
      <c r="H12" s="92"/>
      <c r="I12" s="92"/>
      <c r="J12" s="92"/>
      <c r="K12" s="74"/>
      <c r="L12" s="74"/>
      <c r="M12" s="74"/>
      <c r="N12" s="74"/>
      <c r="O12" s="112"/>
      <c r="P12" s="158"/>
      <c r="Q12" s="158"/>
      <c r="R12" s="160"/>
      <c r="S12" s="74"/>
      <c r="T12" s="154"/>
      <c r="U12" s="154"/>
      <c r="V12" s="154"/>
      <c r="W12" s="156"/>
      <c r="X12" s="156"/>
      <c r="Y12" s="168"/>
      <c r="Z12" s="80"/>
      <c r="AA12" s="77"/>
      <c r="AB12" s="69"/>
      <c r="AC12" s="69"/>
      <c r="AD12" s="163"/>
      <c r="AE12" s="163"/>
      <c r="AF12" s="165"/>
      <c r="AG12" s="4"/>
    </row>
    <row r="13" spans="1:33" ht="45" x14ac:dyDescent="0.25">
      <c r="A13" s="4"/>
      <c r="B13" s="130"/>
      <c r="C13" s="86"/>
      <c r="D13" s="63" t="s">
        <v>69</v>
      </c>
      <c r="E13" s="89"/>
      <c r="F13" s="92"/>
      <c r="G13" s="92"/>
      <c r="H13" s="92"/>
      <c r="I13" s="92"/>
      <c r="J13" s="92"/>
      <c r="K13" s="74"/>
      <c r="L13" s="74"/>
      <c r="M13" s="74"/>
      <c r="N13" s="74"/>
      <c r="O13" s="112"/>
      <c r="P13" s="158"/>
      <c r="Q13" s="158"/>
      <c r="R13" s="160"/>
      <c r="S13" s="74"/>
      <c r="T13" s="154"/>
      <c r="U13" s="154"/>
      <c r="V13" s="154"/>
      <c r="W13" s="156"/>
      <c r="X13" s="156"/>
      <c r="Y13" s="168"/>
      <c r="Z13" s="80"/>
      <c r="AA13" s="77"/>
      <c r="AB13" s="69"/>
      <c r="AC13" s="69"/>
      <c r="AD13" s="163"/>
      <c r="AE13" s="163"/>
      <c r="AF13" s="165"/>
      <c r="AG13" s="4"/>
    </row>
    <row r="14" spans="1:33" ht="45" x14ac:dyDescent="0.25">
      <c r="A14" s="4"/>
      <c r="B14" s="130"/>
      <c r="C14" s="86"/>
      <c r="D14" s="63" t="s">
        <v>70</v>
      </c>
      <c r="E14" s="89"/>
      <c r="F14" s="92"/>
      <c r="G14" s="92"/>
      <c r="H14" s="92"/>
      <c r="I14" s="92"/>
      <c r="J14" s="92"/>
      <c r="K14" s="74"/>
      <c r="L14" s="74"/>
      <c r="M14" s="74"/>
      <c r="N14" s="74"/>
      <c r="O14" s="112"/>
      <c r="P14" s="158"/>
      <c r="Q14" s="158"/>
      <c r="R14" s="160"/>
      <c r="S14" s="74"/>
      <c r="T14" s="154"/>
      <c r="U14" s="154"/>
      <c r="V14" s="154"/>
      <c r="W14" s="156"/>
      <c r="X14" s="83"/>
      <c r="Y14" s="168"/>
      <c r="Z14" s="80"/>
      <c r="AA14" s="77"/>
      <c r="AB14" s="69"/>
      <c r="AC14" s="69"/>
      <c r="AD14" s="163"/>
      <c r="AE14" s="163"/>
      <c r="AF14" s="165"/>
      <c r="AG14" s="4"/>
    </row>
    <row r="15" spans="1:33" ht="45" x14ac:dyDescent="0.25">
      <c r="A15" s="4"/>
      <c r="B15" s="130"/>
      <c r="C15" s="86"/>
      <c r="D15" s="63" t="s">
        <v>71</v>
      </c>
      <c r="E15" s="89"/>
      <c r="F15" s="92"/>
      <c r="G15" s="92"/>
      <c r="H15" s="92"/>
      <c r="I15" s="92"/>
      <c r="J15" s="92"/>
      <c r="K15" s="74"/>
      <c r="L15" s="74"/>
      <c r="M15" s="74"/>
      <c r="N15" s="74"/>
      <c r="O15" s="112"/>
      <c r="P15" s="158"/>
      <c r="Q15" s="158"/>
      <c r="R15" s="160"/>
      <c r="S15" s="74"/>
      <c r="T15" s="154"/>
      <c r="U15" s="154"/>
      <c r="V15" s="154"/>
      <c r="W15" s="156"/>
      <c r="X15" s="83"/>
      <c r="Y15" s="168"/>
      <c r="Z15" s="80"/>
      <c r="AA15" s="77"/>
      <c r="AB15" s="69"/>
      <c r="AC15" s="69"/>
      <c r="AD15" s="163"/>
      <c r="AE15" s="163"/>
      <c r="AF15" s="165"/>
      <c r="AG15" s="4"/>
    </row>
    <row r="16" spans="1:33" ht="27" customHeight="1" x14ac:dyDescent="0.25">
      <c r="A16" s="4"/>
      <c r="B16" s="130"/>
      <c r="C16" s="86"/>
      <c r="D16" s="64" t="s">
        <v>72</v>
      </c>
      <c r="E16" s="89"/>
      <c r="F16" s="92"/>
      <c r="G16" s="92"/>
      <c r="H16" s="92"/>
      <c r="I16" s="92"/>
      <c r="J16" s="92"/>
      <c r="K16" s="74"/>
      <c r="L16" s="74"/>
      <c r="M16" s="74"/>
      <c r="N16" s="74"/>
      <c r="O16" s="112"/>
      <c r="P16" s="158"/>
      <c r="Q16" s="158"/>
      <c r="R16" s="160"/>
      <c r="S16" s="74"/>
      <c r="T16" s="154"/>
      <c r="U16" s="154"/>
      <c r="V16" s="154"/>
      <c r="W16" s="156"/>
      <c r="X16" s="83"/>
      <c r="Y16" s="168"/>
      <c r="Z16" s="80"/>
      <c r="AA16" s="77"/>
      <c r="AB16" s="69"/>
      <c r="AC16" s="69"/>
      <c r="AD16" s="163"/>
      <c r="AE16" s="163"/>
      <c r="AF16" s="165"/>
      <c r="AG16" s="4"/>
    </row>
    <row r="17" spans="1:33" ht="24" x14ac:dyDescent="0.25">
      <c r="A17" s="4"/>
      <c r="B17" s="129">
        <v>2</v>
      </c>
      <c r="C17" s="85" t="s">
        <v>53</v>
      </c>
      <c r="D17" s="58" t="s">
        <v>41</v>
      </c>
      <c r="E17" s="88" t="s">
        <v>52</v>
      </c>
      <c r="F17" s="91">
        <v>1890000000</v>
      </c>
      <c r="G17" s="91">
        <v>3349190573</v>
      </c>
      <c r="H17" s="91"/>
      <c r="I17" s="91"/>
      <c r="J17" s="91">
        <f>SUM(F17:I17)</f>
        <v>5239190573</v>
      </c>
      <c r="K17" s="73" t="s">
        <v>36</v>
      </c>
      <c r="L17" s="73" t="s">
        <v>37</v>
      </c>
      <c r="M17" s="73" t="s">
        <v>38</v>
      </c>
      <c r="N17" s="73" t="s">
        <v>42</v>
      </c>
      <c r="O17" s="73" t="s">
        <v>43</v>
      </c>
      <c r="P17" s="73"/>
      <c r="Q17" s="73"/>
      <c r="R17" s="73"/>
      <c r="S17" s="73" t="s">
        <v>60</v>
      </c>
      <c r="T17" s="175"/>
      <c r="U17" s="175"/>
      <c r="V17" s="175"/>
      <c r="W17" s="79"/>
      <c r="X17" s="79"/>
      <c r="Y17" s="79"/>
      <c r="Z17" s="176"/>
      <c r="AA17" s="76">
        <f>Y17+Z17</f>
        <v>0</v>
      </c>
      <c r="AB17" s="68"/>
      <c r="AC17" s="68"/>
      <c r="AD17" s="173"/>
      <c r="AE17" s="173"/>
      <c r="AF17" s="174">
        <f>+(AC17+AD17+AE17)/J17</f>
        <v>0</v>
      </c>
      <c r="AG17" s="4"/>
    </row>
    <row r="18" spans="1:33" ht="15" x14ac:dyDescent="0.25">
      <c r="A18" s="4"/>
      <c r="B18" s="130"/>
      <c r="C18" s="86"/>
      <c r="D18" s="63" t="s">
        <v>73</v>
      </c>
      <c r="E18" s="89"/>
      <c r="F18" s="92"/>
      <c r="G18" s="92"/>
      <c r="H18" s="92"/>
      <c r="I18" s="92"/>
      <c r="J18" s="92"/>
      <c r="K18" s="74"/>
      <c r="L18" s="74"/>
      <c r="M18" s="74"/>
      <c r="N18" s="74"/>
      <c r="O18" s="74"/>
      <c r="P18" s="74"/>
      <c r="Q18" s="74"/>
      <c r="R18" s="74"/>
      <c r="S18" s="74"/>
      <c r="T18" s="154"/>
      <c r="U18" s="154"/>
      <c r="V18" s="154"/>
      <c r="W18" s="80"/>
      <c r="X18" s="80"/>
      <c r="Y18" s="80"/>
      <c r="Z18" s="177"/>
      <c r="AA18" s="77"/>
      <c r="AB18" s="69"/>
      <c r="AC18" s="69"/>
      <c r="AD18" s="163"/>
      <c r="AE18" s="163"/>
      <c r="AF18" s="165"/>
      <c r="AG18" s="4"/>
    </row>
    <row r="19" spans="1:33" ht="15" x14ac:dyDescent="0.25">
      <c r="A19" s="4"/>
      <c r="B19" s="130"/>
      <c r="C19" s="86"/>
      <c r="D19" s="63" t="s">
        <v>49</v>
      </c>
      <c r="E19" s="89"/>
      <c r="F19" s="92"/>
      <c r="G19" s="92"/>
      <c r="H19" s="92"/>
      <c r="I19" s="92"/>
      <c r="J19" s="92"/>
      <c r="K19" s="74"/>
      <c r="L19" s="74"/>
      <c r="M19" s="74"/>
      <c r="N19" s="74"/>
      <c r="O19" s="74"/>
      <c r="P19" s="74"/>
      <c r="Q19" s="74"/>
      <c r="R19" s="74"/>
      <c r="S19" s="74"/>
      <c r="T19" s="154"/>
      <c r="U19" s="154"/>
      <c r="V19" s="154"/>
      <c r="W19" s="80"/>
      <c r="X19" s="80"/>
      <c r="Y19" s="80"/>
      <c r="Z19" s="177"/>
      <c r="AA19" s="77"/>
      <c r="AB19" s="69"/>
      <c r="AC19" s="69"/>
      <c r="AD19" s="163"/>
      <c r="AE19" s="163"/>
      <c r="AF19" s="165"/>
      <c r="AG19" s="4"/>
    </row>
    <row r="20" spans="1:33" ht="15" x14ac:dyDescent="0.25">
      <c r="A20" s="4"/>
      <c r="B20" s="130"/>
      <c r="C20" s="86"/>
      <c r="D20" s="63" t="s">
        <v>67</v>
      </c>
      <c r="E20" s="89"/>
      <c r="F20" s="92"/>
      <c r="G20" s="92"/>
      <c r="H20" s="92"/>
      <c r="I20" s="92"/>
      <c r="J20" s="92"/>
      <c r="K20" s="74"/>
      <c r="L20" s="74"/>
      <c r="M20" s="74"/>
      <c r="N20" s="74"/>
      <c r="O20" s="74"/>
      <c r="P20" s="74"/>
      <c r="Q20" s="74"/>
      <c r="R20" s="74"/>
      <c r="S20" s="74"/>
      <c r="T20" s="154"/>
      <c r="U20" s="154"/>
      <c r="V20" s="154"/>
      <c r="W20" s="80"/>
      <c r="X20" s="80"/>
      <c r="Y20" s="80"/>
      <c r="Z20" s="177"/>
      <c r="AA20" s="77"/>
      <c r="AB20" s="69"/>
      <c r="AC20" s="69"/>
      <c r="AD20" s="163"/>
      <c r="AE20" s="163"/>
      <c r="AF20" s="165"/>
      <c r="AG20" s="4"/>
    </row>
    <row r="21" spans="1:33" ht="45" x14ac:dyDescent="0.25">
      <c r="A21" s="4"/>
      <c r="B21" s="130"/>
      <c r="C21" s="86"/>
      <c r="D21" s="178" t="s">
        <v>74</v>
      </c>
      <c r="E21" s="89"/>
      <c r="F21" s="92"/>
      <c r="G21" s="92"/>
      <c r="H21" s="92"/>
      <c r="I21" s="92"/>
      <c r="J21" s="92"/>
      <c r="K21" s="74"/>
      <c r="L21" s="74"/>
      <c r="M21" s="74"/>
      <c r="N21" s="74"/>
      <c r="O21" s="74"/>
      <c r="P21" s="74"/>
      <c r="Q21" s="74"/>
      <c r="R21" s="74"/>
      <c r="S21" s="74"/>
      <c r="T21" s="154"/>
      <c r="U21" s="154"/>
      <c r="V21" s="154"/>
      <c r="W21" s="80"/>
      <c r="X21" s="80"/>
      <c r="Y21" s="80"/>
      <c r="Z21" s="177"/>
      <c r="AA21" s="77"/>
      <c r="AB21" s="69"/>
      <c r="AC21" s="69"/>
      <c r="AD21" s="163"/>
      <c r="AE21" s="163"/>
      <c r="AF21" s="165"/>
      <c r="AG21" s="4"/>
    </row>
    <row r="22" spans="1:33" ht="45" x14ac:dyDescent="0.25">
      <c r="A22" s="4"/>
      <c r="B22" s="130"/>
      <c r="C22" s="86"/>
      <c r="D22" s="178" t="s">
        <v>75</v>
      </c>
      <c r="E22" s="89"/>
      <c r="F22" s="92"/>
      <c r="G22" s="92"/>
      <c r="H22" s="92"/>
      <c r="I22" s="92"/>
      <c r="J22" s="92"/>
      <c r="K22" s="74"/>
      <c r="L22" s="74"/>
      <c r="M22" s="74"/>
      <c r="N22" s="74"/>
      <c r="O22" s="74"/>
      <c r="P22" s="74"/>
      <c r="Q22" s="74"/>
      <c r="R22" s="74"/>
      <c r="S22" s="74"/>
      <c r="T22" s="154"/>
      <c r="U22" s="154"/>
      <c r="V22" s="154"/>
      <c r="W22" s="80"/>
      <c r="X22" s="80"/>
      <c r="Y22" s="80"/>
      <c r="Z22" s="177"/>
      <c r="AA22" s="77"/>
      <c r="AB22" s="69"/>
      <c r="AC22" s="69"/>
      <c r="AD22" s="163"/>
      <c r="AE22" s="163"/>
      <c r="AF22" s="165"/>
      <c r="AG22" s="4"/>
    </row>
    <row r="23" spans="1:33" ht="22.5" x14ac:dyDescent="0.25">
      <c r="A23" s="4"/>
      <c r="B23" s="130"/>
      <c r="C23" s="86"/>
      <c r="D23" s="63" t="s">
        <v>76</v>
      </c>
      <c r="E23" s="89"/>
      <c r="F23" s="92"/>
      <c r="G23" s="92"/>
      <c r="H23" s="92"/>
      <c r="I23" s="92"/>
      <c r="J23" s="92"/>
      <c r="K23" s="74"/>
      <c r="L23" s="74"/>
      <c r="M23" s="74"/>
      <c r="N23" s="74"/>
      <c r="O23" s="74"/>
      <c r="P23" s="74"/>
      <c r="Q23" s="74"/>
      <c r="R23" s="74"/>
      <c r="S23" s="74"/>
      <c r="T23" s="154"/>
      <c r="U23" s="154"/>
      <c r="V23" s="154"/>
      <c r="W23" s="80"/>
      <c r="X23" s="80"/>
      <c r="Y23" s="80"/>
      <c r="Z23" s="177"/>
      <c r="AA23" s="77"/>
      <c r="AB23" s="69"/>
      <c r="AC23" s="69"/>
      <c r="AD23" s="163"/>
      <c r="AE23" s="163"/>
      <c r="AF23" s="165"/>
      <c r="AG23" s="4"/>
    </row>
    <row r="24" spans="1:33" ht="15" x14ac:dyDescent="0.25">
      <c r="A24" s="4"/>
      <c r="B24" s="130"/>
      <c r="C24" s="86"/>
      <c r="D24" s="63" t="s">
        <v>50</v>
      </c>
      <c r="E24" s="89"/>
      <c r="F24" s="92"/>
      <c r="G24" s="92"/>
      <c r="H24" s="92"/>
      <c r="I24" s="92"/>
      <c r="J24" s="92"/>
      <c r="K24" s="74"/>
      <c r="L24" s="74"/>
      <c r="M24" s="74"/>
      <c r="N24" s="74"/>
      <c r="O24" s="74"/>
      <c r="P24" s="74"/>
      <c r="Q24" s="74"/>
      <c r="R24" s="74"/>
      <c r="S24" s="74"/>
      <c r="T24" s="154"/>
      <c r="U24" s="154"/>
      <c r="V24" s="154"/>
      <c r="W24" s="80"/>
      <c r="X24" s="80"/>
      <c r="Y24" s="80"/>
      <c r="Z24" s="177"/>
      <c r="AA24" s="77"/>
      <c r="AB24" s="69"/>
      <c r="AC24" s="69"/>
      <c r="AD24" s="163"/>
      <c r="AE24" s="163"/>
      <c r="AF24" s="165"/>
      <c r="AG24" s="4"/>
    </row>
    <row r="25" spans="1:33" ht="45" x14ac:dyDescent="0.25">
      <c r="A25" s="4"/>
      <c r="B25" s="130"/>
      <c r="C25" s="86"/>
      <c r="D25" s="178" t="s">
        <v>77</v>
      </c>
      <c r="E25" s="89"/>
      <c r="F25" s="92"/>
      <c r="G25" s="92"/>
      <c r="H25" s="92"/>
      <c r="I25" s="92"/>
      <c r="J25" s="92"/>
      <c r="K25" s="74"/>
      <c r="L25" s="74"/>
      <c r="M25" s="74"/>
      <c r="N25" s="74"/>
      <c r="O25" s="74"/>
      <c r="P25" s="74"/>
      <c r="Q25" s="74"/>
      <c r="R25" s="74"/>
      <c r="S25" s="74"/>
      <c r="T25" s="154"/>
      <c r="U25" s="154"/>
      <c r="V25" s="154"/>
      <c r="W25" s="80"/>
      <c r="X25" s="80"/>
      <c r="Y25" s="80"/>
      <c r="Z25" s="177"/>
      <c r="AA25" s="77"/>
      <c r="AB25" s="69"/>
      <c r="AC25" s="69"/>
      <c r="AD25" s="163"/>
      <c r="AE25" s="163"/>
      <c r="AF25" s="165"/>
      <c r="AG25" s="4"/>
    </row>
    <row r="26" spans="1:33" ht="45" x14ac:dyDescent="0.25">
      <c r="A26" s="4"/>
      <c r="B26" s="130"/>
      <c r="C26" s="86"/>
      <c r="D26" s="178" t="s">
        <v>78</v>
      </c>
      <c r="E26" s="89"/>
      <c r="F26" s="92"/>
      <c r="G26" s="92"/>
      <c r="H26" s="92"/>
      <c r="I26" s="92"/>
      <c r="J26" s="92"/>
      <c r="K26" s="74"/>
      <c r="L26" s="74"/>
      <c r="M26" s="74"/>
      <c r="N26" s="74"/>
      <c r="O26" s="74"/>
      <c r="P26" s="74"/>
      <c r="Q26" s="74"/>
      <c r="R26" s="74"/>
      <c r="S26" s="74"/>
      <c r="T26" s="154"/>
      <c r="U26" s="154"/>
      <c r="V26" s="154"/>
      <c r="W26" s="80"/>
      <c r="X26" s="80"/>
      <c r="Y26" s="80"/>
      <c r="Z26" s="177"/>
      <c r="AA26" s="77"/>
      <c r="AB26" s="69"/>
      <c r="AC26" s="69"/>
      <c r="AD26" s="163"/>
      <c r="AE26" s="163"/>
      <c r="AF26" s="165"/>
      <c r="AG26" s="4"/>
    </row>
    <row r="27" spans="1:33" ht="23.25" x14ac:dyDescent="0.25">
      <c r="A27" s="4"/>
      <c r="B27" s="130"/>
      <c r="C27" s="86"/>
      <c r="D27" s="65" t="s">
        <v>79</v>
      </c>
      <c r="E27" s="89"/>
      <c r="F27" s="92"/>
      <c r="G27" s="92"/>
      <c r="H27" s="92"/>
      <c r="I27" s="92"/>
      <c r="J27" s="92"/>
      <c r="K27" s="74"/>
      <c r="L27" s="74"/>
      <c r="M27" s="74"/>
      <c r="N27" s="74"/>
      <c r="O27" s="74"/>
      <c r="P27" s="74"/>
      <c r="Q27" s="74"/>
      <c r="R27" s="74"/>
      <c r="S27" s="74"/>
      <c r="T27" s="154"/>
      <c r="U27" s="154"/>
      <c r="V27" s="154"/>
      <c r="W27" s="80"/>
      <c r="X27" s="80"/>
      <c r="Y27" s="80"/>
      <c r="Z27" s="177"/>
      <c r="AA27" s="77"/>
      <c r="AB27" s="69"/>
      <c r="AC27" s="69"/>
      <c r="AD27" s="163"/>
      <c r="AE27" s="163"/>
      <c r="AF27" s="165"/>
      <c r="AG27" s="4"/>
    </row>
    <row r="28" spans="1:33" ht="51.75" customHeight="1" x14ac:dyDescent="0.25">
      <c r="A28" s="4"/>
      <c r="B28" s="129">
        <v>3</v>
      </c>
      <c r="C28" s="85" t="s">
        <v>54</v>
      </c>
      <c r="D28" s="58" t="s">
        <v>68</v>
      </c>
      <c r="E28" s="88" t="s">
        <v>81</v>
      </c>
      <c r="F28" s="91"/>
      <c r="G28" s="91">
        <f>482797419+200000000</f>
        <v>682797419</v>
      </c>
      <c r="H28" s="91"/>
      <c r="I28" s="91"/>
      <c r="J28" s="91">
        <f>+F28+G28+H28+I28</f>
        <v>682797419</v>
      </c>
      <c r="K28" s="73" t="s">
        <v>36</v>
      </c>
      <c r="L28" s="73" t="s">
        <v>37</v>
      </c>
      <c r="M28" s="73" t="s">
        <v>38</v>
      </c>
      <c r="N28" s="73" t="s">
        <v>88</v>
      </c>
      <c r="O28" s="73" t="s">
        <v>89</v>
      </c>
      <c r="P28" s="73"/>
      <c r="Q28" s="73"/>
      <c r="R28" s="73"/>
      <c r="S28" s="73" t="s">
        <v>90</v>
      </c>
      <c r="T28" s="82"/>
      <c r="U28" s="82"/>
      <c r="V28" s="82"/>
      <c r="W28" s="79"/>
      <c r="X28" s="79"/>
      <c r="Y28" s="79"/>
      <c r="Z28" s="79"/>
      <c r="AA28" s="76">
        <f>W28+X28+Y28+Z28</f>
        <v>0</v>
      </c>
      <c r="AB28" s="68"/>
      <c r="AC28" s="68"/>
      <c r="AD28" s="68"/>
      <c r="AE28" s="68"/>
      <c r="AF28" s="71"/>
      <c r="AG28" s="4"/>
    </row>
    <row r="29" spans="1:33" ht="19.5" customHeight="1" x14ac:dyDescent="0.25">
      <c r="A29" s="4"/>
      <c r="B29" s="130"/>
      <c r="C29" s="86"/>
      <c r="D29" s="94" t="s">
        <v>86</v>
      </c>
      <c r="E29" s="89"/>
      <c r="F29" s="92"/>
      <c r="G29" s="92"/>
      <c r="H29" s="92"/>
      <c r="I29" s="92"/>
      <c r="J29" s="92"/>
      <c r="K29" s="74"/>
      <c r="L29" s="74"/>
      <c r="M29" s="74"/>
      <c r="N29" s="74"/>
      <c r="O29" s="74"/>
      <c r="P29" s="74"/>
      <c r="Q29" s="74"/>
      <c r="R29" s="74"/>
      <c r="S29" s="74"/>
      <c r="T29" s="83"/>
      <c r="U29" s="83"/>
      <c r="V29" s="83"/>
      <c r="W29" s="80"/>
      <c r="X29" s="80"/>
      <c r="Y29" s="80"/>
      <c r="Z29" s="80"/>
      <c r="AA29" s="77"/>
      <c r="AB29" s="69"/>
      <c r="AC29" s="69"/>
      <c r="AD29" s="69"/>
      <c r="AE29" s="69"/>
      <c r="AF29" s="72"/>
      <c r="AG29" s="4"/>
    </row>
    <row r="30" spans="1:33" ht="17.25" customHeight="1" x14ac:dyDescent="0.25">
      <c r="A30" s="4"/>
      <c r="B30" s="130"/>
      <c r="C30" s="86"/>
      <c r="D30" s="95"/>
      <c r="E30" s="89"/>
      <c r="F30" s="92"/>
      <c r="G30" s="92"/>
      <c r="H30" s="92"/>
      <c r="I30" s="92"/>
      <c r="J30" s="92"/>
      <c r="K30" s="74"/>
      <c r="L30" s="74"/>
      <c r="M30" s="74"/>
      <c r="N30" s="74"/>
      <c r="O30" s="74"/>
      <c r="P30" s="74"/>
      <c r="Q30" s="74"/>
      <c r="R30" s="74"/>
      <c r="S30" s="74"/>
      <c r="T30" s="83"/>
      <c r="U30" s="83"/>
      <c r="V30" s="83"/>
      <c r="W30" s="80"/>
      <c r="X30" s="80"/>
      <c r="Y30" s="80"/>
      <c r="Z30" s="80"/>
      <c r="AA30" s="77"/>
      <c r="AB30" s="69"/>
      <c r="AC30" s="69"/>
      <c r="AD30" s="69"/>
      <c r="AE30" s="69"/>
      <c r="AF30" s="72"/>
      <c r="AG30" s="4"/>
    </row>
    <row r="31" spans="1:33" ht="24.75" customHeight="1" x14ac:dyDescent="0.25">
      <c r="A31" s="4"/>
      <c r="B31" s="130"/>
      <c r="C31" s="86"/>
      <c r="D31" s="96" t="s">
        <v>85</v>
      </c>
      <c r="E31" s="89"/>
      <c r="F31" s="92"/>
      <c r="G31" s="92"/>
      <c r="H31" s="92"/>
      <c r="I31" s="92"/>
      <c r="J31" s="92"/>
      <c r="K31" s="74"/>
      <c r="L31" s="74"/>
      <c r="M31" s="74"/>
      <c r="N31" s="74"/>
      <c r="O31" s="74"/>
      <c r="P31" s="74"/>
      <c r="Q31" s="74"/>
      <c r="R31" s="74"/>
      <c r="S31" s="74"/>
      <c r="T31" s="83"/>
      <c r="U31" s="83"/>
      <c r="V31" s="83"/>
      <c r="W31" s="80"/>
      <c r="X31" s="80"/>
      <c r="Y31" s="80"/>
      <c r="Z31" s="80"/>
      <c r="AA31" s="77"/>
      <c r="AB31" s="69"/>
      <c r="AC31" s="69"/>
      <c r="AD31" s="69"/>
      <c r="AE31" s="69"/>
      <c r="AF31" s="72"/>
      <c r="AG31" s="4"/>
    </row>
    <row r="32" spans="1:33" ht="57" customHeight="1" x14ac:dyDescent="0.25">
      <c r="A32" s="4"/>
      <c r="B32" s="131"/>
      <c r="C32" s="87"/>
      <c r="D32" s="97"/>
      <c r="E32" s="90"/>
      <c r="F32" s="93"/>
      <c r="G32" s="93"/>
      <c r="H32" s="93"/>
      <c r="I32" s="93"/>
      <c r="J32" s="93"/>
      <c r="K32" s="75"/>
      <c r="L32" s="75"/>
      <c r="M32" s="75"/>
      <c r="N32" s="75"/>
      <c r="O32" s="75"/>
      <c r="P32" s="75"/>
      <c r="Q32" s="75"/>
      <c r="R32" s="75"/>
      <c r="S32" s="75"/>
      <c r="T32" s="84"/>
      <c r="U32" s="84"/>
      <c r="V32" s="84"/>
      <c r="W32" s="81"/>
      <c r="X32" s="81"/>
      <c r="Y32" s="81"/>
      <c r="Z32" s="81"/>
      <c r="AA32" s="78"/>
      <c r="AB32" s="70"/>
      <c r="AC32" s="70"/>
      <c r="AD32" s="70"/>
      <c r="AE32" s="70"/>
      <c r="AF32" s="72"/>
      <c r="AG32" s="4"/>
    </row>
    <row r="33" spans="1:33" ht="68.25" customHeight="1" thickBot="1" x14ac:dyDescent="0.3">
      <c r="A33" s="4"/>
      <c r="B33" s="56">
        <v>5</v>
      </c>
      <c r="C33" s="57" t="s">
        <v>55</v>
      </c>
      <c r="D33" s="55" t="s">
        <v>80</v>
      </c>
      <c r="E33" s="18" t="s">
        <v>82</v>
      </c>
      <c r="F33" s="19">
        <f>500000000+800000000</f>
        <v>1300000000</v>
      </c>
      <c r="G33" s="26">
        <v>17649469981</v>
      </c>
      <c r="H33" s="26"/>
      <c r="I33" s="26">
        <v>250000000</v>
      </c>
      <c r="J33" s="19">
        <f>SUM(F33:I33)</f>
        <v>19199469981</v>
      </c>
      <c r="K33" s="20" t="s">
        <v>36</v>
      </c>
      <c r="L33" s="20" t="s">
        <v>37</v>
      </c>
      <c r="M33" s="27" t="s">
        <v>38</v>
      </c>
      <c r="N33" s="27" t="s">
        <v>91</v>
      </c>
      <c r="O33" s="27" t="s">
        <v>87</v>
      </c>
      <c r="P33" s="20"/>
      <c r="Q33" s="20"/>
      <c r="R33" s="20"/>
      <c r="S33" s="21" t="s">
        <v>94</v>
      </c>
      <c r="T33" s="53"/>
      <c r="U33" s="53"/>
      <c r="V33" s="53"/>
      <c r="W33" s="53"/>
      <c r="X33" s="53"/>
      <c r="Y33" s="53"/>
      <c r="Z33" s="53"/>
      <c r="AA33" s="54">
        <f>W28+X28+Y28+Z28</f>
        <v>0</v>
      </c>
      <c r="AB33" s="52">
        <v>0</v>
      </c>
      <c r="AC33" s="59">
        <v>0</v>
      </c>
      <c r="AD33" s="59">
        <v>0</v>
      </c>
      <c r="AE33" s="52">
        <v>0</v>
      </c>
      <c r="AF33" s="67">
        <v>0</v>
      </c>
      <c r="AG33" s="4"/>
    </row>
    <row r="34" spans="1:33" ht="83.25" customHeight="1" thickBot="1" x14ac:dyDescent="0.3">
      <c r="A34" s="4"/>
      <c r="B34" s="56">
        <v>6</v>
      </c>
      <c r="C34" s="57" t="s">
        <v>57</v>
      </c>
      <c r="D34" s="55" t="s">
        <v>84</v>
      </c>
      <c r="E34" s="66" t="s">
        <v>83</v>
      </c>
      <c r="F34" s="19"/>
      <c r="G34" s="26"/>
      <c r="H34" s="26"/>
      <c r="I34" s="26"/>
      <c r="J34" s="19"/>
      <c r="K34" s="20" t="s">
        <v>36</v>
      </c>
      <c r="L34" s="20" t="s">
        <v>37</v>
      </c>
      <c r="M34" s="27" t="s">
        <v>38</v>
      </c>
      <c r="N34" s="27" t="s">
        <v>92</v>
      </c>
      <c r="O34" s="27" t="s">
        <v>93</v>
      </c>
      <c r="P34" s="20"/>
      <c r="Q34" s="20"/>
      <c r="R34" s="20"/>
      <c r="S34" s="21" t="s">
        <v>95</v>
      </c>
      <c r="T34" s="22"/>
      <c r="U34" s="22"/>
      <c r="V34" s="22"/>
      <c r="W34" s="23"/>
      <c r="X34" s="23"/>
      <c r="Y34" s="23"/>
      <c r="Z34" s="23"/>
      <c r="AA34" s="25">
        <v>0.05</v>
      </c>
      <c r="AB34" s="24">
        <v>0</v>
      </c>
      <c r="AC34" s="24">
        <v>0</v>
      </c>
      <c r="AD34" s="24">
        <v>0</v>
      </c>
      <c r="AE34" s="24">
        <v>0</v>
      </c>
      <c r="AF34" s="17">
        <v>0</v>
      </c>
      <c r="AG34" s="4"/>
    </row>
    <row r="35" spans="1:33" ht="15.75" thickBot="1" x14ac:dyDescent="0.3">
      <c r="A35" s="28"/>
      <c r="B35" s="113" t="s">
        <v>44</v>
      </c>
      <c r="C35" s="114"/>
      <c r="D35" s="114"/>
      <c r="E35" s="114"/>
      <c r="F35" s="29">
        <f>SUM(F7:F34)</f>
        <v>4111100000</v>
      </c>
      <c r="G35" s="29">
        <f>SUM(G7:G34)</f>
        <v>21681457973</v>
      </c>
      <c r="H35" s="29">
        <f>SUM(H7:H34)</f>
        <v>0</v>
      </c>
      <c r="I35" s="29">
        <f>SUM(I7:I34)</f>
        <v>912643111</v>
      </c>
      <c r="J35" s="30">
        <f>SUM(J7:J34)</f>
        <v>26705201084</v>
      </c>
      <c r="K35" s="31"/>
      <c r="L35" s="31"/>
      <c r="M35" s="31"/>
      <c r="N35" s="32"/>
      <c r="O35" s="32"/>
      <c r="P35" s="31"/>
      <c r="Q35" s="32"/>
      <c r="R35" s="32"/>
      <c r="S35" s="31"/>
      <c r="T35" s="31"/>
      <c r="U35" s="31"/>
      <c r="V35" s="32"/>
      <c r="W35" s="33"/>
      <c r="X35" s="33"/>
      <c r="Y35" s="33"/>
      <c r="Z35" s="33"/>
      <c r="AA35" s="34"/>
      <c r="AB35" s="35"/>
      <c r="AC35" s="35">
        <f>SUM(AC7:AC34)</f>
        <v>0</v>
      </c>
      <c r="AD35" s="35">
        <f>SUM(AD7:AD34)</f>
        <v>0</v>
      </c>
      <c r="AE35" s="35">
        <f>SUM(AE7:AE34)</f>
        <v>0</v>
      </c>
      <c r="AF35" s="34"/>
      <c r="AG35" s="28"/>
    </row>
    <row r="36" spans="1:33" ht="15.75" thickBot="1" x14ac:dyDescent="0.3">
      <c r="B36" s="115" t="s">
        <v>45</v>
      </c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</row>
    <row r="37" spans="1:33" ht="72.75" customHeight="1" thickBot="1" x14ac:dyDescent="0.3">
      <c r="A37" s="36"/>
      <c r="B37" s="98" t="s">
        <v>46</v>
      </c>
      <c r="C37" s="99"/>
      <c r="D37" s="100"/>
      <c r="E37" s="101"/>
      <c r="F37" s="102"/>
      <c r="G37" s="103"/>
      <c r="H37" s="37"/>
      <c r="I37" s="37"/>
      <c r="J37" s="38"/>
      <c r="K37" s="37"/>
      <c r="L37" s="39"/>
      <c r="M37" s="37"/>
      <c r="N37" s="37"/>
      <c r="O37" s="37"/>
      <c r="P37" s="37"/>
      <c r="Q37" s="37"/>
      <c r="R37" s="37"/>
      <c r="S37" s="39"/>
      <c r="T37" s="40"/>
      <c r="U37" s="37"/>
      <c r="V37" s="37"/>
      <c r="W37" s="41"/>
      <c r="X37" s="41"/>
      <c r="Y37" s="41"/>
      <c r="Z37" s="41"/>
      <c r="AA37" s="42"/>
      <c r="AB37" s="43"/>
      <c r="AC37" s="43"/>
      <c r="AD37" s="43"/>
      <c r="AE37" s="43"/>
      <c r="AF37" s="37"/>
      <c r="AG37" s="37"/>
    </row>
    <row r="38" spans="1:33" ht="15" x14ac:dyDescent="0.25"/>
    <row r="39" spans="1:33" ht="15" x14ac:dyDescent="0.25"/>
    <row r="40" spans="1:33" ht="15" x14ac:dyDescent="0.25"/>
    <row r="41" spans="1:33" ht="15" x14ac:dyDescent="0.25"/>
    <row r="42" spans="1:33" ht="15" x14ac:dyDescent="0.25"/>
    <row r="43" spans="1:33" ht="15" x14ac:dyDescent="0.25"/>
    <row r="44" spans="1:33" ht="15" x14ac:dyDescent="0.25"/>
    <row r="45" spans="1:33" ht="15" x14ac:dyDescent="0.25"/>
    <row r="46" spans="1:33" ht="15" x14ac:dyDescent="0.25"/>
    <row r="47" spans="1:33" ht="15" x14ac:dyDescent="0.25"/>
    <row r="48" spans="1:33" ht="15" x14ac:dyDescent="0.25"/>
    <row r="49" spans="21:32" ht="15" x14ac:dyDescent="0.25"/>
    <row r="50" spans="21:32" ht="15" x14ac:dyDescent="0.25">
      <c r="U50" s="36"/>
      <c r="V50" s="36"/>
      <c r="W50" s="44"/>
      <c r="X50" s="44"/>
      <c r="Y50" s="44"/>
      <c r="Z50" s="44"/>
      <c r="AA50" s="45"/>
      <c r="AB50" s="46"/>
      <c r="AC50" s="46"/>
      <c r="AD50" s="46"/>
      <c r="AE50" s="46"/>
      <c r="AF50" s="36"/>
    </row>
    <row r="51" spans="21:32" ht="15" x14ac:dyDescent="0.25">
      <c r="U51" s="36"/>
      <c r="V51" s="36"/>
      <c r="W51" s="44"/>
      <c r="X51" s="44"/>
      <c r="Y51" s="44"/>
      <c r="Z51" s="44"/>
      <c r="AA51" s="45"/>
      <c r="AB51" s="46"/>
      <c r="AC51" s="46"/>
      <c r="AD51" s="46"/>
      <c r="AE51" s="46"/>
      <c r="AF51" s="36"/>
    </row>
    <row r="52" spans="21:32" ht="15" x14ac:dyDescent="0.25">
      <c r="U52" s="36"/>
      <c r="V52" s="36"/>
      <c r="W52" s="44"/>
      <c r="X52" s="44"/>
      <c r="Y52" s="44"/>
      <c r="Z52" s="44"/>
      <c r="AA52" s="45"/>
      <c r="AB52" s="46"/>
      <c r="AC52" s="46"/>
      <c r="AD52" s="46"/>
      <c r="AE52" s="46"/>
      <c r="AF52" s="36"/>
    </row>
    <row r="53" spans="21:32" ht="15" x14ac:dyDescent="0.25">
      <c r="U53" s="36"/>
      <c r="V53" s="47"/>
      <c r="W53" s="48"/>
      <c r="X53" s="48"/>
      <c r="Y53" s="48"/>
      <c r="Z53" s="48"/>
      <c r="AA53" s="49"/>
      <c r="AB53" s="47"/>
      <c r="AC53" s="47"/>
      <c r="AD53" s="47"/>
      <c r="AE53" s="47"/>
      <c r="AF53" s="47"/>
    </row>
    <row r="54" spans="21:32" ht="15" x14ac:dyDescent="0.25">
      <c r="U54" s="36"/>
      <c r="V54" s="50"/>
      <c r="W54" s="44"/>
      <c r="X54" s="44"/>
      <c r="Y54" s="44"/>
      <c r="Z54" s="44"/>
      <c r="AA54" s="45"/>
      <c r="AB54" s="46"/>
      <c r="AC54" s="46"/>
      <c r="AD54" s="46"/>
      <c r="AE54" s="46"/>
      <c r="AF54" s="50"/>
    </row>
    <row r="55" spans="21:32" ht="15" x14ac:dyDescent="0.25">
      <c r="U55" s="36"/>
      <c r="V55" s="36"/>
      <c r="W55" s="44"/>
      <c r="X55" s="44"/>
      <c r="Y55" s="44"/>
      <c r="Z55" s="44"/>
      <c r="AA55" s="45"/>
      <c r="AB55" s="46"/>
      <c r="AC55" s="46"/>
      <c r="AD55" s="46"/>
      <c r="AE55" s="46"/>
      <c r="AF55" s="36"/>
    </row>
    <row r="56" spans="21:32" ht="15" x14ac:dyDescent="0.25">
      <c r="U56" s="36"/>
      <c r="V56" s="36"/>
      <c r="W56" s="44"/>
      <c r="X56" s="44"/>
      <c r="Y56" s="44"/>
      <c r="Z56" s="44"/>
      <c r="AA56" s="45"/>
      <c r="AB56" s="46"/>
      <c r="AC56" s="46"/>
      <c r="AD56" s="46"/>
      <c r="AE56" s="46"/>
      <c r="AF56" s="36"/>
    </row>
    <row r="57" spans="21:32" ht="15" x14ac:dyDescent="0.25">
      <c r="U57" s="36"/>
      <c r="V57" s="36"/>
      <c r="W57" s="44"/>
      <c r="X57" s="44"/>
      <c r="Y57" s="44"/>
      <c r="Z57" s="44"/>
      <c r="AA57" s="45"/>
      <c r="AB57" s="46"/>
      <c r="AC57" s="46"/>
      <c r="AD57" s="46"/>
      <c r="AE57" s="46"/>
      <c r="AF57" s="36"/>
    </row>
    <row r="58" spans="21:32" ht="15" x14ac:dyDescent="0.25">
      <c r="U58" s="51"/>
      <c r="V58" s="36"/>
      <c r="W58" s="44"/>
      <c r="X58" s="44"/>
      <c r="Y58" s="44"/>
      <c r="Z58" s="44"/>
      <c r="AA58" s="45"/>
      <c r="AB58" s="46"/>
      <c r="AC58" s="46"/>
      <c r="AD58" s="46"/>
      <c r="AE58" s="46"/>
      <c r="AF58" s="36"/>
    </row>
    <row r="59" spans="21:32" ht="15" x14ac:dyDescent="0.25">
      <c r="U59" s="36"/>
      <c r="V59" s="36"/>
      <c r="W59" s="44"/>
      <c r="X59" s="44"/>
      <c r="Y59" s="44"/>
      <c r="Z59" s="44"/>
      <c r="AA59" s="45"/>
      <c r="AB59" s="46"/>
      <c r="AC59" s="46"/>
      <c r="AD59" s="46"/>
      <c r="AE59" s="46"/>
      <c r="AF59" s="36"/>
    </row>
    <row r="60" spans="21:32" ht="15" x14ac:dyDescent="0.25">
      <c r="U60" s="36"/>
      <c r="V60" s="36"/>
      <c r="W60" s="44"/>
      <c r="X60" s="44"/>
      <c r="Y60" s="44"/>
      <c r="Z60" s="44"/>
      <c r="AA60" s="45"/>
      <c r="AB60" s="46"/>
      <c r="AC60" s="46"/>
      <c r="AD60" s="46"/>
      <c r="AE60" s="46"/>
      <c r="AF60" s="36"/>
    </row>
    <row r="61" spans="21:32" ht="15" x14ac:dyDescent="0.25">
      <c r="U61" s="36"/>
      <c r="V61" s="36"/>
      <c r="W61" s="44"/>
      <c r="X61" s="44"/>
      <c r="Y61" s="44"/>
      <c r="Z61" s="44"/>
      <c r="AA61" s="45"/>
      <c r="AB61" s="46"/>
      <c r="AC61" s="46"/>
      <c r="AD61" s="46"/>
      <c r="AE61" s="46"/>
      <c r="AF61" s="36"/>
    </row>
    <row r="62" spans="21:32" ht="15" x14ac:dyDescent="0.25"/>
    <row r="63" spans="21:32" ht="15" x14ac:dyDescent="0.25"/>
    <row r="64" spans="21:32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</sheetData>
  <mergeCells count="116">
    <mergeCell ref="AB17:AB27"/>
    <mergeCell ref="AC17:AC27"/>
    <mergeCell ref="AD17:AD27"/>
    <mergeCell ref="AE17:AE27"/>
    <mergeCell ref="AF17:AF27"/>
    <mergeCell ref="S17:S27"/>
    <mergeCell ref="T17:T27"/>
    <mergeCell ref="U17:U27"/>
    <mergeCell ref="V17:V27"/>
    <mergeCell ref="W17:W27"/>
    <mergeCell ref="X17:X27"/>
    <mergeCell ref="Y17:Y27"/>
    <mergeCell ref="Z17:Z27"/>
    <mergeCell ref="AA17:AA27"/>
    <mergeCell ref="B2:D4"/>
    <mergeCell ref="E2:AC4"/>
    <mergeCell ref="AD2:AF2"/>
    <mergeCell ref="AD3:AF3"/>
    <mergeCell ref="AD4:AF4"/>
    <mergeCell ref="T7:T16"/>
    <mergeCell ref="U7:U16"/>
    <mergeCell ref="V7:V16"/>
    <mergeCell ref="W7:W16"/>
    <mergeCell ref="P7:P16"/>
    <mergeCell ref="Q7:Q16"/>
    <mergeCell ref="R7:R16"/>
    <mergeCell ref="S7:S16"/>
    <mergeCell ref="AC7:AC16"/>
    <mergeCell ref="AD7:AD16"/>
    <mergeCell ref="AE7:AE16"/>
    <mergeCell ref="AF7:AF16"/>
    <mergeCell ref="X7:X16"/>
    <mergeCell ref="Y7:Y16"/>
    <mergeCell ref="Z7:Z16"/>
    <mergeCell ref="AA7:AA16"/>
    <mergeCell ref="AB7:AB16"/>
    <mergeCell ref="AF5:AF6"/>
    <mergeCell ref="B35:E35"/>
    <mergeCell ref="B36:AG36"/>
    <mergeCell ref="J5:J6"/>
    <mergeCell ref="K5:M5"/>
    <mergeCell ref="N5:O5"/>
    <mergeCell ref="P5:R5"/>
    <mergeCell ref="S5:S6"/>
    <mergeCell ref="T5:V5"/>
    <mergeCell ref="B5:B6"/>
    <mergeCell ref="C5:C6"/>
    <mergeCell ref="D5:D6"/>
    <mergeCell ref="E5:E6"/>
    <mergeCell ref="F5:I5"/>
    <mergeCell ref="C7:C16"/>
    <mergeCell ref="B7:B16"/>
    <mergeCell ref="C17:C27"/>
    <mergeCell ref="B17:B27"/>
    <mergeCell ref="E17:E27"/>
    <mergeCell ref="F17:F27"/>
    <mergeCell ref="G17:G27"/>
    <mergeCell ref="H17:H27"/>
    <mergeCell ref="I17:I27"/>
    <mergeCell ref="J17:J27"/>
    <mergeCell ref="B28:B32"/>
    <mergeCell ref="B37:D37"/>
    <mergeCell ref="E37:G37"/>
    <mergeCell ref="W5:Z5"/>
    <mergeCell ref="AA5:AA6"/>
    <mergeCell ref="AB5:AE5"/>
    <mergeCell ref="E7:E16"/>
    <mergeCell ref="F7:F16"/>
    <mergeCell ref="G7:G16"/>
    <mergeCell ref="H7:H16"/>
    <mergeCell ref="I7:I16"/>
    <mergeCell ref="J7:J16"/>
    <mergeCell ref="K7:K16"/>
    <mergeCell ref="L7:L16"/>
    <mergeCell ref="M7:M16"/>
    <mergeCell ref="N7:N16"/>
    <mergeCell ref="O7:O16"/>
    <mergeCell ref="K17:K27"/>
    <mergeCell ref="L17:L27"/>
    <mergeCell ref="M17:M27"/>
    <mergeCell ref="N17:N27"/>
    <mergeCell ref="O17:O27"/>
    <mergeCell ref="P17:P27"/>
    <mergeCell ref="Q17:Q27"/>
    <mergeCell ref="R17:R27"/>
    <mergeCell ref="C28:C32"/>
    <mergeCell ref="E28:E32"/>
    <mergeCell ref="K28:K32"/>
    <mergeCell ref="L28:L32"/>
    <mergeCell ref="J28:J32"/>
    <mergeCell ref="F28:F32"/>
    <mergeCell ref="G28:G32"/>
    <mergeCell ref="H28:H32"/>
    <mergeCell ref="I28:I32"/>
    <mergeCell ref="D29:D30"/>
    <mergeCell ref="D31:D32"/>
    <mergeCell ref="AB28:AB32"/>
    <mergeCell ref="AC28:AC32"/>
    <mergeCell ref="AD28:AD32"/>
    <mergeCell ref="AE28:AE32"/>
    <mergeCell ref="AF28:AF32"/>
    <mergeCell ref="M28:M32"/>
    <mergeCell ref="N28:N32"/>
    <mergeCell ref="O28:O32"/>
    <mergeCell ref="S28:S32"/>
    <mergeCell ref="AA28:AA32"/>
    <mergeCell ref="Z28:Z32"/>
    <mergeCell ref="T28:T32"/>
    <mergeCell ref="U28:U32"/>
    <mergeCell ref="V28:V32"/>
    <mergeCell ref="W28:W32"/>
    <mergeCell ref="X28:X32"/>
    <mergeCell ref="Y28:Y32"/>
    <mergeCell ref="R28:R32"/>
    <mergeCell ref="P28:P32"/>
    <mergeCell ref="Q28:Q32"/>
  </mergeCells>
  <conditionalFormatting sqref="AA7:AA13 AF7:AF13 AA17 AF17 AA34 AF34">
    <cfRule type="cellIs" dxfId="14" priority="19" stopIfTrue="1" operator="between">
      <formula>0.4</formula>
      <formula>0.8</formula>
    </cfRule>
    <cfRule type="cellIs" dxfId="13" priority="20" stopIfTrue="1" operator="lessThan">
      <formula>0.4</formula>
    </cfRule>
    <cfRule type="cellIs" dxfId="12" priority="21" stopIfTrue="1" operator="greaterThan">
      <formula>0.8</formula>
    </cfRule>
  </conditionalFormatting>
  <conditionalFormatting sqref="AA35">
    <cfRule type="cellIs" dxfId="11" priority="16" stopIfTrue="1" operator="between">
      <formula>0.4</formula>
      <formula>0.8</formula>
    </cfRule>
    <cfRule type="cellIs" dxfId="10" priority="17" stopIfTrue="1" operator="lessThan">
      <formula>0.4</formula>
    </cfRule>
    <cfRule type="cellIs" dxfId="9" priority="18" stopIfTrue="1" operator="greaterThan">
      <formula>0.8</formula>
    </cfRule>
  </conditionalFormatting>
  <conditionalFormatting sqref="AF35">
    <cfRule type="cellIs" dxfId="8" priority="13" stopIfTrue="1" operator="between">
      <formula>0.4</formula>
      <formula>0.8</formula>
    </cfRule>
    <cfRule type="cellIs" dxfId="7" priority="14" stopIfTrue="1" operator="lessThan">
      <formula>0.4</formula>
    </cfRule>
    <cfRule type="cellIs" dxfId="6" priority="15" stopIfTrue="1" operator="greaterThan">
      <formula>0.8</formula>
    </cfRule>
  </conditionalFormatting>
  <conditionalFormatting sqref="AA28">
    <cfRule type="cellIs" dxfId="5" priority="10" stopIfTrue="1" operator="between">
      <formula>0.4</formula>
      <formula>0.8</formula>
    </cfRule>
    <cfRule type="cellIs" dxfId="4" priority="11" stopIfTrue="1" operator="lessThan">
      <formula>0.4</formula>
    </cfRule>
    <cfRule type="cellIs" dxfId="3" priority="12" stopIfTrue="1" operator="greaterThan">
      <formula>0.8</formula>
    </cfRule>
  </conditionalFormatting>
  <conditionalFormatting sqref="AF28">
    <cfRule type="cellIs" dxfId="2" priority="4" stopIfTrue="1" operator="between">
      <formula>0.4</formula>
      <formula>0.8</formula>
    </cfRule>
    <cfRule type="cellIs" dxfId="1" priority="5" stopIfTrue="1" operator="lessThan">
      <formula>0.4</formula>
    </cfRule>
    <cfRule type="cellIs" dxfId="0" priority="6" stopIfTrue="1" operator="greaterThan">
      <formula>0.8</formula>
    </cfRule>
  </conditionalFormatting>
  <pageMargins left="1.6929133858267718" right="0.70866141732283472" top="0.74803149606299213" bottom="0.74803149606299213" header="0.31496062992125984" footer="0.31496062992125984"/>
  <pageSetup paperSize="5" scale="36" orientation="landscape" r:id="rId1"/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ALCANTARILLADO </vt:lpstr>
      <vt:lpstr>'ALCANTARILLADO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movistar-7</dc:creator>
  <cp:lastModifiedBy>movistar -11</cp:lastModifiedBy>
  <cp:lastPrinted>2016-01-07T15:21:33Z</cp:lastPrinted>
  <dcterms:created xsi:type="dcterms:W3CDTF">2016-01-07T15:14:58Z</dcterms:created>
  <dcterms:modified xsi:type="dcterms:W3CDTF">2018-01-24T00:37:48Z</dcterms:modified>
</cp:coreProperties>
</file>